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39" documentId="13_ncr:1_{F6CB121F-512D-4AA6-A0C1-0FB36C537598}" xr6:coauthVersionLast="47" xr6:coauthVersionMax="47" xr10:uidLastSave="{ECCA8D03-2ADE-4C58-8043-97105D756361}"/>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<sst xmlns="http://schemas.openxmlformats.org/spreadsheetml/2006/main" count="178604" uniqueCount="39086">
  <si>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</si>
  <si>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</si>
  <si>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</si>
  <si>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</si>
  <si>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</si>
  <si>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</si>
  <si>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</si>
  <si>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</si>
  <si>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</si>
  <si>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</si>
  <si>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</si>
  <si>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</si>
  <si>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</si>
  <si>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</si>
  <si>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</si>
  <si>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</si>
  <si>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</si>
  <si>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</si>
  <si>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</si>
  <si>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</si>
  <si>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</si>
  <si>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</si>
  <si>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</si>
  <si>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</si>
  <si>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</si>
  <si>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</si>
  <si>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</si>
  <si>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</si>
  <si>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</si>
  <si>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</si>
  <si>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</si>
  <si>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</si>
  <si>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</si>
  <si>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</si>
  <si>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</si>
  <si>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</si>
  <si>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</si>
  <si>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</si>
  <si>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</si>
  <si>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</si>
  <si>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</si>
  <si>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</si>
  <si>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</si>
  <si>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</si>
  <si>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</si>
  <si>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</si>
  <si>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</si>
  <si>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</si>
  <si>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</si>
  <si>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</si>
  <si>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</si>
  <si>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</si>
  <si>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</si>
  <si>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</si>
  <si>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</si>
  <si>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</si>
  <si>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</si>
  <si>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</si>
  <si>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</si>
  <si>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</si>
  <si>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</si>
  <si>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</si>
  <si>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</si>
  <si>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</si>
  <si>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</si>
  <si>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</si>
  <si>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</si>
  <si>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</si>
  <si>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</si>
  <si>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</si>
  <si>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</si>
  <si>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</si>
  <si>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</si>
  <si>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</si>
  <si>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</si>
  <si>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</si>
  <si>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</si>
  <si>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</si>
  <si>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</si>
  <si>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</si>
  <si>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</si>
  <si>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</si>
  <si>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</si>
  <si>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</si>
  <si>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</si>
  <si>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</si>
  <si>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</si>
  <si>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</si>
  <si>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</si>
  <si>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</si>
  <si>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</si>
  <si>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</si>
  <si>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</si>
  <si>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</si>
  <si>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</si>
  <si>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</si>
  <si>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</si>
  <si>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</si>
  <si>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</si>
  <si>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</si>
  <si>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</si>
  <si>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</si>
  <si>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</si>
  <si>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</si>
  <si>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</si>
  <si>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</si>
  <si>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</si>
  <si>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</si>
  <si>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</si>
  <si>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</si>
  <si>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</si>
  <si>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</si>
  <si>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</si>
  <si>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</si>
  <si>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</si>
  <si>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</si>
  <si>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</si>
  <si>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</si>
  <si>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</si>
  <si>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</si>
  <si>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</si>
  <si>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</si>
  <si>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</si>
  <si>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</si>
  <si>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</si>
  <si>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</si>
  <si>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</si>
  <si>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</si>
  <si>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</si>
  <si>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</si>
  <si>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</si>
  <si>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</si>
  <si>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</si>
  <si>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</si>
  <si>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</si>
  <si>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</si>
  <si>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</si>
  <si>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</si>
  <si>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</si>
  <si>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</si>
  <si>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</si>
  <si>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</si>
  <si>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</si>
  <si>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</si>
  <si>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</si>
  <si>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</si>
  <si>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</si>
  <si>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</si>
  <si>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</si>
  <si>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</si>
  <si>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</si>
  <si>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</si>
  <si>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</si>
  <si>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</si>
  <si>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</si>
  <si>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</si>
  <si>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</si>
  <si>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</si>
  <si>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</si>
  <si>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</si>
  <si>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</si>
  <si>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</si>
  <si>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</si>
  <si>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</si>
  <si>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</si>
  <si>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</si>
  <si>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</si>
  <si>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</si>
  <si>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</si>
  <si>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</si>
  <si>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</si>
  <si>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</si>
  <si>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</si>
  <si>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</si>
  <si>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</si>
  <si>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</si>
  <si>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</si>
  <si>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</si>
  <si>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</si>
  <si>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</si>
  <si>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</si>
  <si>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</si>
  <si>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</si>
  <si>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</si>
  <si>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</si>
  <si>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</si>
  <si>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</si>
  <si>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</si>
  <si>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</si>
  <si>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</si>
  <si>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</si>
  <si>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</si>
  <si>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</si>
  <si>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</si>
  <si>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</si>
  <si>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</si>
  <si>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</si>
  <si>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</si>
  <si>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</si>
  <si>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</si>
  <si>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</si>
  <si>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</si>
  <si>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</si>
  <si>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</si>
  <si>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</si>
  <si>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</si>
  <si>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</si>
  <si>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</si>
  <si>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</si>
  <si>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</si>
  <si>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</si>
  <si>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</si>
  <si>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</si>
  <si>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</si>
  <si>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</si>
  <si>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</si>
  <si>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</si>
  <si>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</si>
  <si>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</si>
  <si>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</si>
  <si>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</si>
  <si>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</si>
  <si>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</si>
  <si>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</si>
  <si>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</si>
  <si>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</si>
  <si>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</si>
  <si>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</si>
  <si>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</si>
  <si>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</si>
  <si>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</si>
  <si>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</si>
  <si>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</si>
  <si>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</si>
  <si>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</si>
  <si>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</si>
  <si>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</si>
  <si>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</si>
  <si>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</si>
  <si>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</si>
  <si>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</si>
  <si>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</si>
  <si>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</si>
  <si>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</si>
  <si>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</si>
  <si>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</si>
  <si>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</si>
  <si>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</si>
  <si>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</si>
  <si>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</si>
  <si>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</si>
  <si>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</si>
  <si>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</si>
  <si>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</si>
  <si>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</si>
  <si>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</si>
  <si>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</si>
  <si>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</si>
  <si>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</si>
  <si>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</si>
  <si>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</si>
  <si>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</si>
  <si>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</si>
  <si>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</si>
  <si>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</si>
  <si>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</si>
  <si>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</si>
  <si>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</si>
  <si>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</si>
  <si>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</si>
  <si>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</si>
  <si>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</si>
  <si>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</si>
  <si>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</si>
  <si>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</si>
  <si>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</si>
  <si>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</si>
  <si>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</si>
  <si>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</si>
  <si>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</si>
  <si>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</si>
  <si>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</si>
  <si>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</si>
  <si>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</si>
  <si>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</si>
  <si>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</si>
  <si>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</si>
  <si>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</si>
  <si>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</si>
  <si>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</si>
  <si>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</si>
  <si>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</si>
  <si>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</si>
  <si>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</si>
  <si>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</si>
  <si>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</si>
  <si>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</si>
  <si>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</si>
  <si>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</si>
  <si>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</si>
  <si>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</si>
  <si>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</si>
  <si>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</si>
  <si>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</si>
  <si>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</si>
  <si>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</si>
  <si>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</si>
  <si>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</si>
  <si>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</si>
  <si>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</si>
  <si>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</si>
  <si>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</si>
  <si>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</si>
  <si>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</si>
  <si>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</si>
  <si>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</si>
  <si>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</si>
  <si>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</si>
  <si>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</si>
  <si>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</si>
  <si>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</si>
  <si>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</si>
  <si>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</si>
  <si>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</si>
  <si>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</si>
  <si>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</si>
  <si>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</si>
  <si>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</si>
  <si>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</si>
  <si>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</si>
  <si>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</si>
  <si>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</si>
  <si>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</si>
  <si>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</si>
  <si>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</si>
  <si>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</si>
  <si>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</si>
  <si>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</si>
  <si>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</si>
  <si>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</si>
  <si>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</si>
  <si>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</si>
  <si>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</si>
  <si>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</si>
  <si>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</si>
  <si>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</si>
  <si>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</si>
  <si>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</si>
  <si>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</si>
  <si>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</si>
  <si>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</si>
  <si>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</si>
  <si>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</si>
  <si>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</si>
  <si>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</si>
  <si>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</si>
  <si>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</si>
  <si>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</si>
  <si>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</si>
  <si>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</si>
  <si>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</si>
  <si>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</si>
  <si>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</si>
  <si>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</si>
  <si>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</si>
  <si>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</si>
  <si>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</si>
  <si>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</si>
  <si>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</si>
  <si>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</si>
  <si>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</si>
  <si>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</si>
  <si>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</si>
  <si>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</si>
  <si>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</si>
  <si>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</si>
  <si>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</si>
  <si>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</si>
  <si>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</si>
  <si>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</si>
  <si>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</si>
  <si>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</si>
  <si>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</si>
  <si>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</si>
  <si>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</si>
  <si>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</si>
  <si>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</si>
  <si>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</si>
  <si>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</si>
  <si>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</si>
  <si>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</si>
  <si>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</si>
  <si>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</si>
  <si>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</si>
  <si>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</si>
  <si>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</si>
  <si>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</si>
  <si>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</si>
  <si>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</si>
  <si>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</si>
  <si>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</si>
  <si>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</si>
  <si>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</si>
  <si>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</si>
  <si>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</si>
  <si>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</si>
  <si>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</si>
  <si>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</si>
  <si>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</si>
  <si>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</si>
  <si>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</si>
  <si>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</si>
  <si>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</si>
  <si>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</si>
  <si>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</si>
  <si>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</si>
  <si>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</si>
  <si>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</si>
  <si>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</si>
  <si>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</si>
  <si>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</si>
  <si>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</si>
  <si>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</si>
  <si>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</si>
  <si>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</si>
  <si>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</si>
  <si>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</si>
  <si>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</si>
  <si>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</si>
  <si>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</si>
  <si>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</si>
  <si>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</si>
  <si>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</si>
  <si>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</si>
  <si>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</si>
  <si>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</si>
  <si>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</si>
  <si>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</si>
  <si>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</si>
  <si>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</si>
  <si>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</si>
  <si>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</si>
  <si>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</si>
  <si>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</si>
  <si>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</si>
  <si>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</si>
  <si>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</si>
  <si>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</si>
  <si>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</si>
  <si>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</si>
  <si>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</si>
  <si>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</si>
  <si>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</si>
  <si>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</si>
  <si>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</si>
  <si>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</si>
  <si>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</si>
  <si>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</si>
  <si>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</si>
  <si>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</si>
  <si>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</si>
  <si>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</si>
  <si>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</si>
  <si>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</si>
  <si>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</si>
  <si>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</si>
  <si>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</si>
  <si>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</si>
  <si>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</si>
  <si>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</si>
  <si>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</si>
  <si>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</si>
  <si>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</si>
  <si>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</si>
  <si>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</si>
  <si>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</si>
  <si>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</si>
  <si>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</si>
  <si>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</si>
  <si>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</si>
  <si>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</si>
  <si>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</si>
  <si>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</si>
  <si>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</si>
  <si>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</si>
  <si>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</si>
  <si>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</si>
  <si>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</si>
  <si>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</si>
  <si>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</si>
  <si>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</si>
  <si>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</si>
  <si>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</si>
  <si>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</si>
  <si>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</si>
  <si>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</si>
  <si>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</si>
  <si>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</si>
  <si>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</si>
  <si>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</si>
  <si>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</si>
  <si>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</si>
  <si>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</si>
  <si>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</si>
  <si>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</si>
  <si>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</si>
  <si>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</si>
  <si>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</si>
  <si>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</si>
  <si>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</si>
  <si>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</si>
  <si>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</si>
  <si>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</si>
  <si>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</si>
  <si>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</si>
  <si>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</si>
  <si>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</si>
  <si>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</si>
  <si>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</si>
  <si>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</si>
  <si>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</si>
  <si>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</si>
  <si>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</si>
  <si>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</si>
  <si>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</si>
  <si>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</si>
  <si>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</si>
  <si>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</si>
  <si>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</si>
  <si>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</si>
  <si>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</si>
  <si>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</si>
  <si>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</si>
  <si>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</si>
  <si>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</si>
  <si>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</si>
  <si>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</si>
  <si>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</si>
  <si>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</si>
  <si>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</si>
  <si>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</si>
  <si>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</si>
  <si>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</si>
  <si>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</si>
  <si>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</si>
  <si>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</si>
  <si>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</si>
  <si>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</si>
  <si>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</si>
  <si>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</si>
  <si>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</si>
  <si>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</si>
  <si>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</si>
  <si>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</si>
  <si>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</si>
  <si>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</si>
  <si>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</si>
  <si>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</si>
  <si>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</si>
  <si>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</si>
  <si>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</si>
  <si>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</si>
  <si>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</si>
  <si>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</si>
  <si>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</si>
  <si>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</si>
  <si>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</si>
  <si>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</si>
  <si>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</si>
  <si>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</si>
  <si>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</si>
  <si>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</si>
  <si>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</si>
  <si>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</si>
  <si>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</si>
  <si>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</si>
  <si>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</si>
  <si>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</si>
  <si>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</si>
  <si>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</si>
  <si>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</si>
  <si>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</si>
  <si>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</si>
  <si>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</si>
  <si>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</si>
  <si>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</si>
  <si>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</si>
  <si>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</si>
  <si>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</si>
  <si>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</si>
  <si>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</si>
  <si>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</si>
  <si>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</si>
  <si>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</si>
  <si>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</si>
  <si>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</si>
  <si>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</si>
  <si>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</si>
  <si>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</si>
  <si>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</si>
  <si>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</si>
  <si>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</si>
  <si>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</si>
  <si>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</si>
  <si>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</si>
  <si>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</si>
  <si>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</si>
  <si>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</si>
  <si>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</si>
  <si>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</si>
  <si>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</si>
  <si>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</si>
  <si>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</si>
  <si>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</si>
  <si>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</si>
  <si>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</si>
  <si>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</si>
  <si>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</si>
  <si>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</si>
  <si>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</si>
  <si>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</si>
  <si>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</si>
  <si>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</si>
  <si>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</si>
  <si>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</si>
  <si>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</si>
  <si>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</si>
  <si>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</si>
  <si>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</si>
  <si>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</si>
  <si>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</si>
  <si>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</si>
  <si>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</si>
  <si>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</si>
  <si>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</si>
  <si>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</si>
  <si>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</si>
  <si>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</si>
  <si>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</si>
  <si>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</si>
  <si>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</si>
  <si>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</si>
  <si>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</si>
  <si>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</si>
  <si>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</si>
  <si>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</si>
  <si>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</si>
  <si>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</si>
  <si>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</si>
  <si>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</si>
  <si>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</si>
  <si>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</si>
  <si>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</si>
  <si>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</si>
  <si>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</si>
  <si>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</si>
  <si>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</si>
  <si>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</si>
  <si>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</si>
  <si>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</si>
  <si>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</si>
  <si>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</si>
  <si>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</si>
  <si>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</si>
  <si>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</si>
  <si>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</si>
  <si>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</si>
  <si>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</si>
  <si>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</si>
  <si>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</si>
  <si>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</si>
  <si>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</si>
  <si>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</si>
  <si>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</si>
  <si>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</si>
  <si>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</si>
  <si>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</si>
  <si>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</si>
  <si>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</si>
  <si>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</si>
  <si>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</si>
  <si>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</si>
  <si>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</si>
  <si>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</si>
  <si>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</si>
  <si>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</si>
  <si>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</si>
  <si>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</si>
  <si>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</si>
  <si>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</si>
  <si>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</si>
  <si>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</si>
  <si>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</si>
  <si>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</si>
  <si>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</si>
  <si>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</si>
  <si>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</si>
  <si>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</si>
  <si>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</si>
  <si>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</si>
  <si>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</si>
  <si>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</si>
  <si>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</si>
  <si>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</si>
  <si>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</si>
  <si>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</si>
  <si>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</si>
  <si>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</si>
  <si>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</si>
  <si>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</si>
  <si>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</si>
  <si>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</si>
  <si>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</si>
  <si>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</si>
  <si>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</si>
  <si>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</si>
  <si>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</si>
  <si>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</si>
  <si>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</si>
  <si>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</si>
  <si>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</si>
  <si>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</si>
  <si>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</si>
  <si>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</si>
  <si>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</si>
  <si>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</si>
  <si>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</si>
  <si>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</si>
  <si>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</si>
  <si>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</si>
  <si>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</si>
  <si>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</si>
  <si>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</si>
  <si>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</si>
  <si>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</si>
  <si>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</si>
  <si>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</si>
  <si>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</si>
  <si>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</si>
  <si>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</si>
  <si>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</si>
  <si>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</si>
  <si>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</si>
  <si>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</si>
  <si>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</si>
  <si>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</si>
  <si>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</si>
  <si>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</si>
  <si>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</si>
  <si>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</si>
  <si>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</si>
  <si>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</si>
  <si>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</si>
  <si>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</si>
  <si>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</si>
  <si>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</si>
  <si>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</si>
  <si>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</si>
  <si>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</si>
  <si>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</si>
  <si>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</si>
  <si>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</si>
  <si>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</si>
  <si>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</si>
  <si>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</si>
  <si>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</si>
  <si>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</si>
  <si>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</si>
  <si>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</si>
  <si>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</si>
  <si>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</si>
  <si>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</si>
  <si>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</si>
  <si>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</si>
  <si>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</si>
  <si>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</si>
  <si>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</si>
  <si>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</si>
  <si>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</si>
  <si>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</si>
  <si>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</si>
  <si>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</si>
  <si>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</si>
  <si>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</si>
  <si>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</si>
  <si>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</si>
  <si>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</si>
  <si>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</si>
  <si>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</si>
  <si>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</si>
  <si>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</si>
  <si>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</si>
  <si>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</si>
  <si>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</si>
  <si>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</si>
  <si>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</si>
  <si>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</si>
  <si>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</si>
  <si>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</si>
  <si>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</si>
  <si>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</si>
  <si>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</si>
  <si>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</si>
  <si>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</si>
  <si>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</si>
  <si>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</si>
  <si>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</si>
  <si>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</si>
  <si>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</si>
  <si>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</si>
  <si>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</si>
  <si>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</si>
  <si>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</si>
  <si>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</si>
  <si>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</si>
  <si>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</si>
  <si>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</si>
  <si>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</si>
  <si>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</si>
  <si>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</si>
  <si>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</si>
  <si>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</si>
  <si>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</si>
  <si>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</si>
  <si>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</si>
  <si>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</si>
  <si>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</si>
  <si>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</si>
  <si>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</si>
  <si>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</si>
  <si>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</si>
  <si>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</si>
  <si>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</si>
  <si>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</si>
  <si>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</si>
  <si>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</si>
  <si>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</si>
  <si>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</si>
  <si>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</si>
  <si>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</si>
  <si>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</si>
  <si>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</si>
  <si>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</si>
  <si>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</si>
  <si>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</si>
  <si>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</si>
  <si>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</si>
  <si>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</si>
  <si>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</si>
  <si>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</si>
  <si>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</si>
  <si>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</si>
  <si>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</si>
  <si>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</si>
  <si>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</si>
  <si>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</si>
  <si>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</si>
  <si>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</si>
  <si>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</si>
  <si>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</si>
  <si>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</si>
  <si>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</si>
  <si>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</si>
  <si>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</si>
  <si>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</si>
  <si>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</si>
  <si>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</si>
  <si>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</si>
  <si>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</si>
  <si>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</si>
  <si>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</si>
  <si>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</si>
  <si>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</si>
  <si>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</si>
  <si>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</si>
  <si>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</si>
  <si>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</si>
  <si>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</si>
  <si>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</si>
  <si>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</si>
  <si>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</si>
  <si>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</si>
  <si>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</si>
  <si>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</si>
  <si>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</si>
  <si>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</si>
  <si>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</si>
  <si>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</si>
  <si>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</si>
  <si>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</si>
  <si>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</si>
  <si>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</si>
  <si>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</si>
  <si>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</si>
  <si>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</si>
  <si>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</si>
  <si>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</si>
  <si>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</si>
  <si>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</si>
  <si>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</si>
  <si>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</si>
  <si>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</si>
  <si>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</si>
  <si>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</si>
  <si>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</si>
  <si>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</si>
  <si>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</si>
  <si>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</si>
  <si>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</si>
  <si>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</si>
  <si>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</si>
  <si>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</si>
  <si>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</si>
  <si>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</si>
  <si>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</si>
  <si>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</si>
  <si>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</si>
  <si>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</si>
  <si>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</si>
  <si>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</si>
  <si>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</si>
  <si>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</si>
  <si>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</si>
  <si>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</si>
  <si>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</si>
  <si>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</si>
  <si>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</si>
  <si>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</si>
  <si>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</si>
  <si>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</si>
  <si>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</si>
  <si>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</si>
  <si>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</si>
  <si>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</si>
  <si>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</si>
  <si>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</si>
  <si>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</si>
  <si>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</si>
  <si>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</si>
  <si>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</si>
  <si>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</si>
  <si>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</si>
  <si>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</si>
  <si>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</si>
  <si>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</si>
  <si>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</si>
  <si>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</si>
  <si>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</si>
  <si>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</si>
  <si>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</si>
  <si>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</si>
  <si>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</si>
  <si>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</si>
  <si>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</si>
  <si>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</si>
  <si>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</si>
  <si>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</si>
  <si>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</si>
  <si>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</si>
  <si>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</si>
  <si>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</si>
  <si>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</si>
  <si>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</si>
  <si>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</si>
  <si>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</si>
  <si>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</si>
  <si>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</si>
  <si>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</si>
  <si>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</si>
  <si>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</si>
  <si>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</si>
  <si>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</si>
  <si>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</si>
  <si>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</si>
  <si>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</si>
  <si>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</si>
  <si>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</si>
  <si>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</si>
  <si>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</si>
  <si>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</si>
  <si>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</si>
  <si>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</si>
  <si>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</si>
  <si>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</si>
  <si>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</si>
  <si>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</si>
  <si>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</si>
  <si>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</si>
  <si>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</si>
  <si>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</si>
  <si>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</si>
  <si>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</si>
  <si>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</si>
  <si>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</si>
  <si>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</si>
  <si>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</si>
  <si>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</si>
  <si>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</si>
  <si>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</si>
  <si>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</si>
  <si>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</si>
  <si>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</si>
  <si>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</si>
  <si>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</si>
  <si>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</si>
  <si>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</si>
  <si>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</si>
  <si>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</si>
  <si>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</si>
  <si>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</si>
  <si>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</si>
  <si>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</si>
  <si>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</si>
  <si>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</si>
  <si>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</si>
  <si>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</si>
  <si>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</si>
  <si>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</si>
  <si>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</si>
  <si>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</si>
  <si>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</si>
  <si>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</si>
  <si>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</si>
  <si>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</si>
  <si>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</si>
  <si>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</si>
  <si>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</si>
  <si>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</si>
  <si>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</si>
  <si>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</si>
  <si>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</si>
  <si>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</si>
  <si>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</si>
  <si>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</si>
  <si>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</si>
  <si>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</si>
  <si>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</si>
  <si>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</si>
  <si>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</si>
  <si>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</si>
  <si>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</si>
  <si>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</si>
  <si>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</si>
  <si>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</si>
  <si>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</si>
  <si>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</si>
  <si>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</si>
  <si>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</si>
  <si>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</si>
  <si>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</si>
  <si>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</si>
  <si>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</si>
  <si>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</si>
  <si>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</si>
  <si>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</si>
  <si>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</si>
  <si>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</si>
  <si>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</si>
  <si>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</si>
  <si>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</si>
  <si>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</si>
  <si>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</si>
  <si>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</si>
  <si>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</si>
  <si>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</si>
  <si>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</si>
  <si>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</si>
  <si>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</si>
  <si>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</si>
  <si>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</si>
  <si>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</si>
  <si>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</si>
  <si>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</si>
  <si>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</si>
  <si>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</si>
  <si>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</si>
  <si>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</si>
  <si>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</si>
  <si>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</si>
  <si>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</si>
  <si>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</si>
  <si>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</si>
  <si>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</si>
  <si>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</si>
  <si>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</si>
  <si>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</si>
  <si>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</si>
  <si>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</si>
  <si>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</si>
  <si>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</si>
  <si>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</si>
  <si>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</si>
  <si>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</si>
  <si>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</si>
  <si>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</si>
  <si>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</si>
  <si>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</si>
  <si>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</si>
  <si>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</si>
  <si>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</si>
  <si>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</si>
  <si>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</si>
  <si>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</si>
  <si>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</si>
  <si>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</si>
  <si>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</si>
  <si>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</si>
  <si>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</si>
  <si>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</si>
  <si>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</si>
  <si>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</si>
  <si>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</si>
  <si>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</si>
  <si>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</si>
  <si>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</si>
  <si>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</si>
  <si>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</si>
  <si>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</si>
  <si>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</si>
  <si>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</si>
  <si>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</si>
  <si>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</si>
  <si>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</si>
  <si>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</si>
  <si>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</si>
  <si>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</si>
  <si>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</si>
  <si>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</si>
  <si>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</si>
  <si>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</si>
  <si>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</si>
  <si>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</si>
  <si>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</si>
  <si>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</si>
  <si>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</si>
  <si>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</si>
  <si>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</si>
  <si>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</si>
  <si>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</si>
  <si>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</si>
  <si>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</si>
  <si>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</si>
  <si>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</si>
  <si>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</si>
  <si>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</si>
  <si>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</si>
  <si>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</si>
  <si>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</si>
  <si>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</si>
  <si>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</si>
  <si>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</si>
  <si>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</si>
  <si>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</si>
  <si>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</si>
  <si>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</si>
  <si>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</si>
  <si>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</si>
  <si>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</si>
  <si>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</si>
  <si>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</si>
  <si>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</si>
  <si>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</si>
  <si>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</si>
  <si>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</si>
  <si>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</si>
  <si>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</si>
  <si>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</si>
  <si>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</si>
  <si>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</si>
  <si>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</si>
  <si>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</si>
  <si>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</si>
  <si>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</si>
  <si>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</si>
  <si>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</si>
  <si>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</si>
  <si>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</si>
  <si>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</si>
  <si>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</si>
  <si>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</si>
  <si>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</si>
  <si>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</si>
  <si>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</si>
  <si>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</si>
  <si>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</si>
  <si>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</si>
  <si>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</si>
  <si>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</si>
  <si>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</si>
  <si>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</si>
  <si>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</si>
  <si>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</si>
  <si>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</si>
  <si>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</si>
  <si>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</si>
  <si>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</si>
  <si>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</si>
  <si>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</si>
  <si>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</si>
  <si>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</si>
  <si>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</si>
  <si>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</si>
  <si>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</si>
  <si>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</si>
  <si>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</si>
  <si>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</si>
  <si>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</si>
  <si>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</si>
  <si>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</si>
  <si>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</si>
  <si>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</si>
  <si>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</si>
  <si>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</si>
  <si>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</si>
  <si>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</si>
  <si>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</si>
  <si>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</si>
  <si>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</si>
  <si>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</si>
  <si>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</si>
  <si>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</si>
  <si>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</si>
  <si>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</si>
  <si>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</si>
  <si>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</si>
  <si>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</si>
  <si>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</si>
  <si>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</si>
  <si>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</si>
  <si>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</si>
  <si>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</si>
  <si>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</si>
  <si>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</si>
  <si>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</si>
  <si>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</si>
  <si>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</si>
  <si>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</si>
  <si>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</si>
  <si>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</si>
  <si>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</si>
  <si>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</si>
  <si>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</si>
  <si>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</si>
  <si>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</si>
  <si>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</si>
  <si>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</si>
  <si>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</si>
  <si>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</si>
  <si>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</si>
  <si>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</si>
  <si>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</si>
  <si>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</si>
  <si>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</si>
  <si>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</si>
  <si>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</si>
  <si>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</si>
  <si>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</si>
  <si>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</si>
  <si>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</si>
  <si>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</si>
  <si>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</si>
  <si>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</si>
  <si>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</si>
  <si>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</si>
  <si>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</si>
  <si>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</si>
  <si>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</si>
  <si>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</si>
  <si>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</si>
  <si>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</si>
  <si>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</si>
  <si>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</si>
  <si>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</si>
  <si>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</si>
  <si>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</si>
  <si>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</si>
  <si>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</si>
  <si>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</si>
  <si>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</si>
  <si>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</si>
  <si>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</si>
  <si>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</si>
  <si>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</si>
  <si>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</si>
  <si>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</si>
  <si>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</si>
  <si>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</si>
  <si>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</si>
  <si>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</si>
  <si>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</si>
  <si>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</si>
  <si>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</si>
  <si>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</si>
  <si>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</si>
  <si>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</si>
  <si>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</si>
  <si>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</si>
  <si>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</si>
  <si>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</si>
  <si>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</si>
  <si>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</si>
  <si>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</si>
  <si>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</si>
  <si>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</si>
  <si>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</si>
  <si>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</si>
  <si>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</si>
  <si>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</si>
  <si>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</si>
  <si>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</si>
  <si>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</si>
  <si>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</si>
  <si>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</si>
  <si>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</si>
  <si>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</si>
  <si>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</si>
  <si>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</si>
  <si>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</si>
  <si>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</si>
  <si>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</si>
  <si>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</si>
  <si>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</si>
  <si>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</si>
  <si>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</si>
  <si>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</si>
  <si>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</si>
  <si>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</si>
  <si>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</si>
  <si>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</si>
  <si>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</si>
  <si>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</si>
  <si>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</si>
  <si>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</si>
  <si>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</si>
  <si>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</si>
  <si>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</si>
  <si>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</si>
  <si>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</si>
  <si>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</si>
  <si>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</si>
  <si>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</si>
  <si>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</si>
  <si>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</si>
  <si>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</si>
  <si>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</si>
  <si>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</si>
  <si>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</si>
  <si>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</si>
  <si>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</si>
  <si>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</si>
  <si>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</si>
  <si>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</si>
  <si>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</si>
  <si>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</si>
  <si>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</si>
  <si>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</si>
  <si>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</si>
  <si>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</si>
  <si>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</si>
  <si>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</si>
  <si>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</si>
  <si>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</si>
  <si>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</si>
  <si>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</si>
  <si>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</si>
  <si>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</si>
  <si>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</si>
  <si>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</si>
  <si>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</si>
  <si>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</si>
  <si>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</si>
  <si>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</si>
  <si>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</si>
  <si>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</si>
  <si>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</si>
  <si>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</si>
  <si>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</si>
  <si>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</si>
  <si>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</si>
  <si>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</si>
  <si>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</si>
  <si>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</si>
  <si>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</si>
  <si>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</si>
  <si>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</si>
  <si>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</si>
  <si>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</si>
  <si>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</si>
  <si>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</si>
  <si>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</si>
  <si>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</si>
  <si>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</si>
  <si>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</si>
  <si>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</si>
  <si>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</si>
  <si>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</si>
  <si>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</si>
  <si>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</si>
  <si>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</si>
  <si>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</si>
  <si>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</si>
  <si>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</si>
  <si>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</si>
  <si>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</si>
  <si>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</si>
  <si>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</si>
  <si>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</si>
  <si>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</si>
  <si>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</si>
  <si>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</si>
  <si>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</si>
  <si>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</si>
  <si>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</si>
  <si>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</si>
  <si>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</si>
  <si>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</si>
  <si>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</si>
  <si>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</si>
  <si>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</si>
  <si>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</si>
  <si>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</si>
  <si>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</si>
  <si>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</si>
  <si>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</si>
  <si>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</si>
  <si>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</si>
  <si>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</si>
  <si>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</si>
  <si>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</si>
  <si>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</si>
  <si>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</si>
  <si>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</si>
  <si>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</si>
  <si>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</si>
  <si>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</si>
  <si>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</si>
  <si>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</si>
  <si>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</si>
  <si>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</si>
  <si>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</si>
  <si>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</si>
  <si>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</si>
  <si>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</si>
  <si>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</si>
  <si>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</si>
  <si>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</si>
  <si>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</si>
  <si>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</si>
  <si>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</si>
  <si>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</si>
  <si>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</si>
  <si>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</si>
  <si>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</si>
  <si>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</si>
  <si>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</si>
  <si>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</si>
  <si>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</si>
  <si>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</si>
  <si>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</si>
  <si>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</si>
  <si>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</si>
  <si>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</si>
  <si>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</si>
  <si>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</si>
  <si>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</si>
  <si>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</si>
  <si>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</si>
  <si>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</si>
  <si>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</si>
  <si>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</si>
  <si>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</si>
  <si>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</si>
  <si>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</si>
  <si>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</si>
  <si>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</si>
  <si>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</si>
  <si>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</si>
  <si>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</si>
  <si>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</si>
  <si>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</si>
  <si>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</si>
  <si>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</si>
  <si>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</si>
  <si>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</si>
  <si>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</si>
  <si>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</si>
  <si>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</si>
  <si>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</si>
  <si>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</si>
  <si>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</si>
  <si>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</si>
  <si>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</si>
  <si>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</si>
  <si>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</si>
  <si>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</si>
  <si>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</si>
  <si>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</si>
  <si>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</si>
  <si>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</si>
  <si>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</si>
  <si>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</si>
  <si>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</si>
  <si>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</si>
  <si>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</si>
  <si>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</si>
  <si>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</si>
  <si>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</si>
  <si>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</si>
  <si>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</si>
  <si>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</si>
  <si>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</si>
  <si>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</si>
  <si>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</si>
  <si>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</si>
  <si>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</si>
  <si>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</si>
  <si>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</si>
  <si>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</si>
  <si>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</si>
  <si>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</si>
  <si>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</si>
  <si>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</si>
  <si>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</si>
  <si>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</si>
  <si>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</si>
  <si>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</si>
  <si>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</si>
  <si>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</si>
  <si>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</si>
  <si>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</si>
  <si>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</si>
  <si>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</si>
  <si>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</si>
  <si>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</si>
  <si>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</si>
  <si>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</si>
  <si>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</si>
  <si>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</si>
  <si>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</si>
  <si>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</si>
  <si>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</si>
  <si>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</si>
  <si>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</si>
  <si>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</si>
  <si>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</si>
  <si>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</si>
  <si>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</si>
  <si>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</si>
  <si>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</si>
  <si>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</si>
  <si>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</si>
  <si>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</si>
  <si>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</si>
  <si>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</si>
  <si>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</si>
  <si>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</si>
  <si>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</si>
  <si>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</si>
  <si>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</si>
  <si>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</si>
  <si>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</si>
  <si>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</si>
  <si>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</si>
  <si>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</si>
  <si>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</si>
  <si>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</si>
  <si>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</si>
  <si>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</si>
  <si>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</si>
  <si>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</si>
  <si>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</si>
  <si>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</si>
  <si>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</si>
  <si>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</si>
  <si>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</si>
  <si>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</si>
  <si>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</si>
  <si>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</si>
  <si>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</si>
  <si>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</si>
  <si>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</si>
  <si>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</si>
  <si>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</si>
  <si>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</si>
  <si>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</si>
  <si>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</si>
  <si>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</si>
  <si>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</si>
  <si>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</si>
  <si>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</si>
  <si>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</si>
  <si>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</si>
  <si>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</si>
  <si>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</si>
  <si>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</si>
  <si>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</si>
  <si>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</si>
  <si>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</si>
  <si>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</si>
  <si>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</si>
  <si>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</si>
  <si>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</si>
  <si>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</si>
  <si>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</si>
  <si>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</si>
  <si>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</si>
  <si>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</si>
  <si>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</si>
  <si>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</si>
  <si>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</si>
  <si>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</si>
  <si>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</si>
  <si>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</si>
  <si>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</si>
  <si>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</si>
  <si>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</si>
  <si>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</si>
  <si>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</si>
  <si>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</si>
  <si>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</si>
  <si>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</si>
  <si>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</si>
  <si>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</si>
  <si>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</si>
  <si>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</si>
  <si>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</si>
  <si>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</si>
  <si>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</si>
  <si>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</si>
  <si>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</si>
  <si>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</si>
  <si>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</si>
  <si>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</si>
  <si>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</si>
  <si>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</si>
  <si>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</si>
  <si>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</si>
  <si>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</si>
  <si>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</si>
  <si>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</si>
  <si>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</si>
  <si>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</si>
  <si>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</si>
  <si>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</si>
  <si>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</si>
  <si>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</si>
  <si>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</si>
  <si>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</si>
  <si>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</si>
  <si>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</si>
  <si>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</si>
  <si>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</si>
  <si>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</si>
  <si>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</si>
  <si>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</si>
  <si>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</si>
  <si>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</si>
  <si>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</si>
  <si>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</si>
  <si>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</si>
  <si>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</si>
  <si>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</si>
  <si>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</si>
  <si>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</si>
  <si>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</si>
  <si>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</si>
  <si>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</si>
  <si>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</si>
  <si>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</si>
  <si>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</si>
  <si>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</si>
  <si>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</si>
  <si>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</si>
  <si>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</si>
  <si>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</si>
  <si>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</si>
  <si>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</si>
  <si>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</si>
  <si>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</si>
  <si>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</si>
  <si>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</si>
  <si>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</si>
  <si>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</si>
  <si>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</si>
  <si>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</si>
  <si>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</si>
  <si>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</si>
  <si>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</si>
  <si>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</si>
  <si>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</si>
  <si>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</si>
  <si>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</si>
  <si>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</si>
  <si>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</si>
  <si>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</si>
  <si>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</si>
  <si>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</si>
  <si>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</si>
  <si>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</si>
  <si>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</si>
  <si>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</si>
  <si>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</si>
  <si>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</si>
  <si>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</si>
  <si>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</si>
  <si>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</si>
  <si>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</si>
  <si>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</si>
  <si>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</si>
  <si>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</si>
  <si>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</si>
  <si>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</si>
  <si>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</si>
  <si>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</si>
  <si>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</si>
  <si>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</si>
  <si>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</si>
  <si>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</si>
  <si>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</si>
  <si>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</si>
  <si>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</si>
  <si>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</si>
  <si>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</si>
  <si>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</si>
  <si>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</si>
  <si>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</si>
  <si>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</si>
  <si>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</si>
  <si>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</si>
  <si>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</si>
  <si>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</si>
  <si>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</si>
  <si>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</si>
  <si>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</si>
  <si>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</si>
  <si>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</si>
  <si>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</si>
  <si>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</si>
  <si>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</si>
  <si>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</si>
  <si>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</si>
  <si>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</si>
  <si>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</si>
  <si>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</si>
  <si>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</si>
  <si>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</si>
  <si>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</si>
  <si>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</si>
  <si>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</si>
  <si>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</si>
  <si>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</si>
  <si>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</si>
  <si>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</si>
  <si>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</si>
  <si>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</si>
  <si>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</si>
  <si>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</si>
  <si>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</si>
  <si>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</si>
  <si>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</si>
  <si>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</si>
  <si>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</si>
  <si>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</si>
  <si>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</si>
  <si>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</si>
  <si>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</si>
  <si>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</si>
  <si>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</si>
  <si>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</si>
  <si>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</si>
  <si>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</si>
  <si>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</si>
  <si>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</si>
  <si>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</si>
  <si>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</si>
  <si>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</si>
  <si>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</si>
  <si>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</si>
  <si>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</si>
  <si>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</si>
  <si>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</si>
  <si>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</si>
  <si>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</si>
  <si>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</si>
  <si>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</si>
  <si>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</si>
  <si>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</si>
  <si>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</si>
  <si>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</si>
  <si>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</si>
  <si>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</si>
  <si>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</si>
  <si>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</si>
  <si>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</si>
  <si>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</si>
  <si>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</si>
  <si>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</si>
  <si>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</si>
  <si>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</si>
  <si>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</si>
  <si>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</si>
  <si>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</si>
  <si>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</si>
  <si>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</si>
  <si>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</si>
  <si>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</si>
  <si>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</si>
  <si>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</si>
  <si>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</si>
  <si>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</si>
  <si>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</si>
  <si>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</si>
  <si>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</si>
  <si>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</si>
  <si>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</si>
  <si>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</si>
  <si>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</si>
  <si>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</si>
  <si>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</si>
  <si>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</si>
  <si>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</si>
  <si>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</si>
  <si>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</si>
  <si>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</si>
  <si>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</si>
  <si>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</si>
  <si>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</si>
  <si>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</si>
  <si>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</si>
  <si>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</si>
  <si>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</si>
  <si>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</si>
  <si>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</si>
  <si>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</si>
  <si>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</si>
  <si>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</si>
  <si>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</si>
  <si>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</si>
  <si>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</si>
  <si>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</si>
  <si>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</si>
  <si>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</si>
  <si>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</si>
  <si>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</si>
  <si>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</si>
  <si>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</si>
  <si>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</si>
  <si>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</si>
  <si>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</si>
  <si>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</si>
  <si>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</si>
  <si>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</si>
  <si>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</si>
  <si>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</si>
  <si>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</si>
  <si>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</si>
  <si>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</si>
  <si>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</si>
  <si>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</si>
  <si>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</si>
  <si>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</si>
  <si>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</si>
  <si>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</si>
  <si>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</si>
  <si>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</si>
  <si>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</si>
  <si>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</si>
  <si>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</si>
  <si>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</si>
  <si>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</si>
  <si>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</si>
  <si>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</si>
  <si>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</si>
  <si>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</si>
  <si>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</si>
  <si>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</si>
  <si>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</si>
  <si>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</si>
  <si>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</si>
  <si>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</si>
  <si>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</si>
  <si>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</si>
  <si>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</si>
  <si>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</si>
  <si>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</si>
  <si>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</si>
  <si>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</si>
  <si>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</si>
  <si>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</si>
  <si>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</si>
  <si>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</si>
  <si>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</si>
  <si>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</si>
  <si>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</si>
  <si>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</si>
  <si>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</si>
  <si>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</si>
  <si>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</si>
  <si>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</si>
  <si>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</si>
  <si>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</si>
  <si>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</si>
  <si>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</si>
  <si>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</si>
  <si>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</si>
  <si>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</si>
  <si>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</si>
  <si>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</si>
  <si>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</si>
  <si>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</si>
  <si>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</si>
  <si>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</si>
  <si>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</si>
  <si>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</si>
  <si>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</si>
  <si>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</si>
  <si>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</si>
  <si>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</si>
  <si>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</si>
  <si>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</si>
  <si>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</si>
  <si>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</si>
  <si>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</si>
  <si>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</si>
  <si>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</si>
  <si>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</si>
  <si>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</si>
  <si>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</si>
  <si>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</si>
  <si>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</si>
  <si>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</si>
  <si>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</si>
  <si>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</si>
  <si>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</si>
  <si>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</si>
  <si>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</si>
  <si>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</si>
  <si>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</si>
  <si>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</si>
  <si>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</si>
  <si>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</si>
  <si>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</si>
  <si>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</si>
  <si>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</si>
  <si>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</si>
  <si>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</si>
  <si>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</si>
  <si>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</si>
  <si>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</si>
  <si>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</si>
  <si>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</si>
  <si>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</si>
  <si>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</si>
  <si>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</si>
  <si>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</si>
  <si>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</si>
  <si>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</si>
  <si>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</si>
  <si>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</si>
  <si>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</si>
  <si>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</si>
  <si>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</si>
  <si>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</si>
  <si>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</si>
  <si>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</si>
  <si>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</si>
  <si>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</si>
  <si>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</si>
  <si>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</si>
  <si>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</si>
  <si>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</si>
  <si>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</si>
  <si>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</si>
  <si>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</si>
  <si>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</si>
  <si>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</si>
  <si>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</si>
  <si>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</si>
  <si>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</si>
  <si>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</si>
  <si>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</si>
  <si>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</si>
  <si>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</si>
  <si>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</si>
  <si>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</si>
  <si>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</si>
  <si>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</si>
  <si>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</si>
  <si>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</si>
  <si>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</si>
  <si>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</si>
  <si>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</si>
  <si>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</si>
  <si>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</si>
  <si>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</si>
  <si>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</si>
  <si>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</si>
  <si>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</si>
  <si>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</si>
  <si>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</si>
  <si>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</si>
  <si>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</si>
  <si>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</si>
  <si>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</si>
  <si>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</si>
  <si>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</si>
  <si>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</si>
  <si>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</si>
  <si>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</si>
  <si>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</si>
  <si>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</si>
  <si>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</si>
  <si>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</si>
  <si>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</si>
  <si>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</si>
  <si>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</si>
  <si>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</si>
  <si>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</si>
  <si>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</si>
  <si>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</si>
  <si>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</si>
  <si>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</si>
  <si>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</si>
  <si>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</si>
  <si>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</si>
  <si>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</si>
  <si>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</si>
  <si>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</si>
  <si>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</si>
  <si>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</si>
  <si>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</si>
  <si>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</si>
  <si>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</si>
  <si>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</si>
  <si>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</si>
  <si>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</si>
  <si>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</si>
  <si>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</si>
  <si>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</si>
  <si>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</si>
  <si>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</si>
  <si>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</si>
  <si>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</si>
  <si>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</si>
  <si>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</si>
  <si>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</si>
  <si>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</si>
  <si>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</si>
  <si>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</si>
  <si>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</si>
  <si>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</si>
  <si>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</si>
  <si>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</si>
  <si>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</si>
  <si>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</si>
  <si>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</si>
  <si>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</si>
  <si>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</si>
  <si>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</si>
  <si>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</si>
  <si>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</si>
  <si>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</si>
  <si>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</si>
  <si>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</si>
  <si>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</si>
  <si>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</si>
  <si>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</si>
  <si>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</si>
  <si>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</si>
  <si>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</si>
  <si>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</si>
  <si>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</si>
  <si>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</si>
  <si>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</si>
  <si>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</si>
  <si>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</si>
  <si>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</si>
  <si>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</si>
  <si>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</si>
  <si>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</si>
  <si>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</si>
  <si>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</si>
  <si>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</si>
  <si>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</si>
  <si>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</si>
  <si>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</si>
  <si>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</si>
  <si>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</si>
  <si>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</si>
  <si>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</si>
  <si>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</si>
  <si>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</si>
  <si>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</si>
  <si>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</si>
  <si>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</si>
  <si>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</si>
  <si>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</si>
  <si>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</si>
  <si>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</si>
  <si>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</si>
  <si>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</si>
  <si>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</si>
  <si>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</si>
  <si>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</si>
  <si>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</si>
  <si>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</si>
  <si>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</si>
  <si>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</si>
  <si>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</si>
  <si>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</si>
  <si>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</si>
  <si>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</si>
  <si>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</si>
  <si>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</si>
  <si>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</si>
  <si>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</si>
  <si>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</si>
  <si>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</si>
  <si>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</si>
  <si>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</si>
  <si>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</si>
  <si>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</si>
  <si>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</si>
  <si>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</si>
  <si>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</si>
  <si>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</si>
  <si>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</si>
  <si>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</si>
  <si>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</si>
  <si>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</si>
  <si>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</si>
  <si>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</si>
  <si>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</si>
  <si>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</si>
  <si>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</si>
  <si>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</si>
  <si>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</si>
  <si>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</si>
  <si>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</si>
  <si>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</si>
  <si>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</si>
  <si>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</si>
  <si>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</si>
  <si>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</si>
  <si>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</si>
  <si>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</si>
  <si>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</si>
  <si>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</si>
  <si>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</si>
  <si>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</si>
  <si>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</si>
  <si>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</si>
  <si>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</si>
  <si>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</si>
  <si>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</si>
  <si>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</si>
  <si>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</si>
  <si>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</si>
  <si>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</si>
  <si>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</si>
  <si>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</si>
  <si>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</si>
  <si>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</si>
  <si>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</si>
  <si>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</si>
  <si>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</si>
  <si>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</si>
  <si>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</si>
  <si>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</si>
  <si>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</si>
  <si>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</si>
  <si>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</si>
  <si>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</si>
  <si>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</si>
  <si>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</si>
  <si>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</si>
  <si>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</si>
  <si>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</si>
  <si>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</si>
  <si>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</si>
  <si>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</si>
  <si>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</si>
  <si>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</si>
  <si>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</si>
  <si>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</si>
  <si>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</si>
  <si>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</si>
  <si>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</si>
  <si>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</si>
  <si>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</si>
  <si>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</si>
  <si>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</si>
  <si>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</si>
  <si>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</si>
  <si>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</si>
  <si>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</si>
  <si>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</si>
  <si>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</si>
  <si>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</si>
  <si>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</si>
  <si>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</si>
  <si>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</si>
  <si>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</si>
  <si>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</si>
  <si>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</si>
  <si>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</si>
  <si>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</si>
  <si>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</si>
  <si>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</si>
  <si>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</si>
  <si>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</si>
  <si>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</si>
  <si>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</si>
  <si>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</si>
  <si>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</si>
  <si>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</si>
  <si>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</si>
  <si>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</si>
  <si>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</si>
  <si>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</si>
  <si>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</si>
  <si>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</si>
  <si>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</si>
  <si>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</si>
  <si>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</si>
  <si>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</si>
  <si>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</si>
  <si>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</si>
  <si>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</si>
  <si>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</si>
  <si>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</si>
  <si>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</si>
  <si>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</si>
  <si>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</si>
  <si>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</si>
  <si>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</si>
  <si>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</si>
  <si>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</si>
  <si>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</si>
  <si>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</si>
  <si>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</si>
  <si>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</si>
  <si>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</si>
  <si>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</si>
  <si>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</si>
  <si>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</si>
  <si>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</si>
  <si>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</si>
  <si>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</si>
  <si>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</si>
  <si>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</si>
  <si>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</si>
  <si>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</si>
  <si>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</si>
  <si>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</si>
  <si>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</si>
  <si>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</si>
  <si>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</si>
  <si>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</si>
  <si>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</si>
  <si>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</si>
  <si>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</si>
  <si>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</si>
  <si>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</si>
  <si>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</si>
  <si>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</si>
  <si>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</si>
  <si>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</si>
  <si>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</si>
  <si>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</si>
  <si>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</si>
  <si>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</si>
  <si>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</si>
  <si>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</si>
  <si>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</si>
  <si>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</si>
  <si>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</si>
  <si>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</si>
  <si>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</si>
  <si>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</si>
  <si>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</si>
  <si>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</si>
  <si>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</si>
  <si>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</si>
  <si>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</si>
  <si>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</si>
  <si>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</si>
  <si>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</si>
  <si>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</si>
  <si>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</si>
  <si>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</si>
  <si>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</si>
  <si>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</si>
  <si>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</si>
  <si>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</si>
  <si>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</si>
  <si>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</si>
  <si>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</si>
  <si>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</si>
  <si>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</si>
  <si>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</si>
  <si>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</si>
  <si>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</si>
  <si>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</si>
  <si>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</si>
  <si>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</si>
  <si>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</si>
  <si>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</si>
  <si>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</si>
  <si>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</si>
  <si>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</si>
  <si>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</si>
  <si>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</si>
  <si>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</si>
  <si>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</si>
  <si>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</si>
  <si>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</si>
  <si>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</si>
  <si>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</si>
  <si>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</si>
  <si>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</si>
  <si>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</si>
  <si>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</si>
  <si>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</si>
  <si>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</si>
  <si>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</si>
  <si>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</si>
  <si>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</si>
  <si>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</si>
  <si>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</si>
  <si>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</si>
  <si>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</si>
  <si>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</si>
  <si>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</si>
  <si>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</si>
  <si>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</si>
  <si>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</si>
  <si>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</si>
  <si>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</si>
  <si>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</si>
  <si>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</si>
  <si>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</si>
  <si>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</si>
  <si>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</si>
  <si>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</si>
  <si>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</si>
  <si>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</si>
  <si>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</si>
  <si>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</si>
  <si>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</si>
  <si>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</si>
  <si>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</si>
  <si>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</si>
  <si>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</si>
  <si>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</si>
  <si>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</si>
  <si>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</si>
  <si>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</si>
  <si>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</si>
  <si>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</si>
  <si>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</si>
  <si>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</si>
  <si>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</si>
  <si>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</si>
  <si>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</si>
  <si>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</si>
  <si>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</si>
  <si>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</si>
  <si>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</si>
  <si>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</si>
  <si>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</si>
  <si>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</si>
  <si>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</si>
  <si>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</si>
  <si>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</si>
  <si>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</si>
  <si>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</si>
  <si>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</si>
  <si>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</si>
  <si>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</si>
  <si>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</si>
  <si>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</si>
  <si>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</si>
  <si>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</si>
  <si>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</si>
  <si>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</si>
  <si>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</si>
  <si>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</si>
  <si>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</si>
  <si>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</si>
  <si>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</si>
  <si>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</si>
  <si>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</si>
  <si>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</si>
  <si>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</si>
  <si>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</si>
  <si>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</si>
  <si>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</si>
  <si>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</si>
  <si>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</si>
  <si>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</si>
  <si>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</si>
  <si>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</si>
  <si>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</si>
  <si>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</si>
  <si>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</si>
  <si>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</si>
  <si>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</si>
  <si>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</si>
  <si>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</si>
  <si>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</si>
  <si>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</si>
  <si>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</si>
  <si>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</si>
  <si>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</si>
  <si>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</si>
  <si>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</si>
  <si>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</si>
  <si>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</si>
  <si>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</si>
  <si>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</si>
  <si>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</si>
  <si>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</si>
  <si>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</si>
  <si>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</si>
  <si>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</si>
  <si>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</si>
  <si>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</si>
  <si>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</si>
  <si>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</si>
  <si>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</si>
  <si>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</si>
  <si>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</si>
  <si>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</si>
  <si>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</si>
  <si>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</si>
  <si>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</si>
  <si>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</si>
  <si>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</si>
  <si>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</si>
  <si>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</si>
  <si>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</si>
  <si>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</si>
  <si>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</si>
  <si>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</si>
  <si>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</si>
  <si>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</si>
  <si>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</si>
  <si>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</si>
  <si>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</si>
  <si>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</si>
  <si>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</si>
  <si>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</si>
  <si>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</si>
  <si>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</si>
  <si>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</si>
  <si>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</si>
  <si>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</si>
  <si>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</si>
  <si>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</si>
  <si>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</si>
  <si>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</si>
  <si>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</si>
  <si>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</si>
  <si>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</si>
  <si>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</si>
  <si>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</si>
  <si>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</si>
  <si>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</si>
  <si>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</si>
  <si>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</si>
  <si>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</si>
  <si>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</si>
  <si>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</si>
  <si>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</si>
  <si>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</si>
  <si>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</si>
  <si>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</si>
  <si>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</si>
  <si>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</si>
  <si>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</si>
  <si>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</si>
  <si>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</si>
  <si>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</si>
  <si>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</si>
  <si>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</si>
  <si>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</si>
  <si>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</si>
  <si>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</si>
  <si>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</si>
  <si>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</si>
  <si>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</si>
  <si>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</si>
  <si>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</si>
  <si>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</si>
  <si>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</si>
  <si>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</si>
  <si>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</si>
  <si>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</si>
  <si>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</si>
  <si>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</si>
  <si>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</si>
  <si>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</si>
  <si>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</si>
  <si>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</si>
  <si>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</si>
  <si>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</si>
  <si>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</si>
  <si>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</si>
  <si>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</si>
  <si>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</si>
  <si>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</si>
  <si>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</si>
  <si>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</si>
  <si>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</si>
  <si>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</si>
  <si>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</si>
  <si>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</si>
  <si>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</si>
  <si>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</si>
  <si>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</si>
  <si>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</si>
  <si>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</si>
  <si>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</si>
  <si>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</si>
  <si>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</si>
  <si>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</si>
  <si>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</si>
  <si>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</si>
  <si>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</si>
  <si>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</si>
  <si>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</si>
  <si>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</si>
  <si>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</si>
  <si>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</si>
  <si>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</si>
  <si>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</si>
  <si>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</si>
  <si>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</si>
  <si>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</si>
  <si>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</si>
  <si>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</si>
  <si>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</si>
  <si>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</si>
  <si>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</si>
  <si>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</si>
  <si>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</si>
  <si>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</si>
  <si>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</si>
  <si>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</si>
  <si>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</si>
  <si>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</si>
  <si>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</si>
  <si>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</si>
  <si>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</si>
  <si>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</si>
  <si>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</si>
  <si>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</si>
  <si>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</si>
  <si>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</si>
  <si>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</si>
  <si>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</si>
  <si>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</si>
  <si>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</si>
  <si>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</si>
  <si>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</si>
  <si>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</si>
  <si>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</si>
  <si>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</si>
  <si>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</si>
  <si>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</si>
  <si>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</si>
  <si>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</si>
  <si>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</si>
  <si>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</si>
  <si>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</si>
  <si>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</si>
  <si>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</si>
  <si>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</si>
  <si>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</si>
  <si>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</si>
  <si>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</si>
  <si>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</si>
  <si>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</si>
  <si>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</si>
  <si>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</si>
  <si>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</si>
  <si>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</si>
  <si>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</si>
  <si>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</si>
  <si>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</si>
  <si>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</si>
  <si>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</si>
  <si>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</si>
  <si>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</si>
  <si>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</si>
  <si>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</si>
  <si>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</si>
  <si>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</si>
  <si>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</si>
  <si>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</si>
  <si>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</si>
  <si>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</si>
  <si>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</si>
  <si>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</si>
  <si>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</si>
  <si>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</si>
  <si>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</si>
  <si>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</si>
  <si>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</si>
  <si>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</si>
  <si>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</si>
  <si>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</si>
  <si>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</si>
  <si>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</si>
  <si>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</si>
  <si>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</si>
  <si>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</si>
  <si>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</si>
  <si>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</si>
  <si>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</si>
  <si>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</si>
  <si>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</si>
  <si>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</si>
  <si>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</si>
  <si>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</si>
  <si>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</si>
  <si>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</si>
  <si>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</si>
  <si>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</si>
  <si>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</si>
  <si>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</si>
  <si>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</si>
  <si>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</si>
  <si>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</si>
  <si>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</si>
  <si>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</si>
  <si>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</si>
  <si>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</si>
  <si>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</si>
  <si>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</si>
  <si>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</si>
  <si>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</si>
  <si>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</si>
  <si>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</si>
  <si>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</si>
  <si>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</si>
  <si>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</si>
  <si>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</si>
  <si>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</si>
  <si>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</si>
  <si>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</si>
  <si>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</si>
  <si>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</si>
  <si>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</si>
  <si>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</si>
  <si>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</si>
  <si>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</si>
  <si>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</si>
  <si>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</si>
  <si>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</si>
  <si>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</si>
  <si>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</si>
  <si>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</si>
  <si>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</si>
  <si>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</si>
  <si>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</si>
  <si>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</si>
  <si>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</si>
  <si>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</si>
  <si>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</si>
  <si>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</si>
  <si>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</si>
  <si>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</si>
  <si>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</si>
  <si>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</si>
  <si>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</si>
  <si>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</si>
  <si>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</si>
  <si>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</si>
  <si>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</si>
  <si>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</si>
  <si>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</si>
  <si>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</si>
  <si>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</si>
  <si>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</si>
  <si>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</si>
  <si>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</si>
  <si>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</si>
  <si>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</si>
  <si>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</si>
  <si>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</si>
  <si>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</si>
  <si>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</si>
  <si>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</si>
  <si>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</si>
  <si>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</si>
  <si>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</si>
  <si>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</si>
  <si>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</si>
  <si>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</si>
  <si>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</si>
  <si>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</si>
  <si>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</si>
  <si>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</si>
  <si>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</si>
  <si>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</si>
  <si>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</si>
  <si>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</si>
  <si>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</si>
  <si>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</si>
  <si>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</si>
  <si>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</si>
  <si>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</si>
  <si>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</si>
  <si>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</si>
  <si>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</si>
  <si>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</si>
  <si>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</si>
  <si>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</si>
  <si>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</si>
  <si>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</si>
  <si>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</si>
  <si>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</si>
  <si>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</si>
  <si>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</si>
  <si>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</si>
  <si>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</si>
  <si>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</si>
  <si>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</si>
  <si>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</si>
  <si>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</si>
  <si>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</si>
  <si>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</si>
  <si>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</si>
  <si>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</si>
  <si>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</si>
  <si>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</si>
  <si>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</si>
  <si>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</si>
  <si>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</si>
  <si>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</si>
  <si>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</si>
  <si>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</si>
  <si>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</si>
  <si>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</si>
  <si>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</si>
  <si>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</si>
  <si>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</si>
  <si>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</si>
  <si>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</si>
  <si>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</si>
  <si>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</si>
  <si>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</si>
  <si>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</si>
  <si>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</si>
  <si>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</si>
  <si>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</si>
  <si>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</si>
  <si>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</si>
  <si>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</si>
  <si>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</si>
  <si>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</si>
  <si>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</si>
  <si>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</si>
  <si>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</si>
  <si>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</si>
  <si>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</si>
  <si>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</si>
  <si>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</si>
  <si>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</si>
  <si>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</si>
  <si>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</si>
  <si>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</si>
  <si>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</si>
  <si>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</si>
  <si>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</si>
  <si>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</si>
  <si>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</si>
  <si>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</si>
  <si>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</si>
  <si>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</si>
  <si>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</si>
  <si>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</si>
  <si>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</si>
  <si>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</si>
  <si>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</si>
  <si>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</si>
  <si>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</si>
  <si>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</si>
  <si>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</si>
  <si>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</si>
  <si>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</si>
  <si>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</si>
  <si>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</si>
  <si>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</si>
  <si>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</si>
  <si>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</si>
  <si>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</si>
  <si>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</si>
  <si>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</si>
  <si>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</si>
  <si>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</si>
  <si>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</si>
  <si>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</si>
  <si>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</si>
  <si>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</si>
  <si>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</si>
  <si>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</si>
  <si>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</si>
  <si>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</si>
  <si>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</si>
  <si>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</si>
  <si>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</si>
  <si>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</si>
  <si>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</si>
  <si>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</si>
  <si>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</si>
  <si>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</si>
  <si>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</si>
  <si>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</si>
  <si>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</si>
  <si>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</si>
  <si>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</si>
  <si>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</si>
  <si>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</si>
  <si>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</si>
  <si>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</si>
  <si>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</si>
  <si>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</si>
  <si>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</si>
  <si>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</si>
  <si>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</si>
  <si>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</si>
  <si>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</si>
  <si>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</si>
  <si>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</si>
  <si>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</si>
  <si>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</si>
  <si>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</si>
  <si>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</si>
  <si>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</si>
  <si>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</si>
  <si>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</si>
  <si>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</si>
  <si>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</si>
  <si>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</si>
  <si>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</si>
  <si>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</si>
  <si>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</si>
  <si>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</si>
  <si>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</si>
  <si>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</si>
  <si>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</si>
  <si>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</si>
  <si>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</si>
  <si>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</si>
  <si>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</si>
  <si>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</si>
  <si>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</si>
  <si>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</si>
  <si>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</si>
  <si>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</si>
  <si>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</si>
  <si>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</si>
  <si>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</si>
  <si>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</si>
  <si>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</si>
  <si>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</si>
  <si>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</si>
  <si>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</si>
  <si>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</si>
  <si>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</si>
  <si>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</si>
  <si>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</si>
  <si>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</si>
  <si>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</si>
  <si>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</si>
  <si>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</si>
  <si>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</si>
  <si>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</si>
  <si>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</si>
  <si>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</si>
  <si>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</si>
  <si>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</si>
  <si>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</si>
  <si>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</si>
  <si>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</si>
  <si>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</si>
  <si>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</si>
  <si>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</si>
  <si>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</si>
  <si>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</si>
  <si>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</si>
  <si>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</si>
  <si>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</si>
  <si>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</si>
  <si>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</si>
  <si>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</si>
  <si>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</si>
  <si>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</si>
  <si>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</si>
  <si>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</si>
  <si>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</si>
  <si>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</si>
  <si>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</si>
  <si>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</si>
  <si>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</si>
  <si>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</si>
  <si>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</si>
  <si>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</si>
  <si>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</si>
  <si>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</si>
  <si>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</si>
  <si>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</si>
  <si>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</si>
  <si>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</si>
  <si>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</si>
  <si>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</si>
  <si>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</si>
  <si>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</si>
  <si>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</si>
  <si>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</si>
  <si>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</si>
  <si>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</si>
  <si>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</si>
  <si>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</si>
  <si>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</si>
  <si>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</si>
  <si>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</si>
  <si>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</si>
  <si>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</si>
  <si>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</si>
  <si>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</si>
  <si>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</si>
  <si>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</si>
  <si>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</si>
  <si>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</si>
  <si>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</si>
  <si>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</si>
  <si>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</si>
  <si>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</si>
  <si>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</si>
  <si>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</si>
  <si>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</si>
  <si>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</si>
  <si>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</si>
  <si>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</si>
  <si>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</si>
  <si>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</si>
  <si>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</si>
  <si>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</si>
  <si>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</si>
  <si>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</si>
  <si>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</si>
  <si>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</si>
  <si>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</si>
  <si>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</si>
  <si>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</si>
  <si>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</si>
  <si>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</si>
  <si>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</si>
  <si>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</si>
  <si>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</si>
  <si>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</si>
  <si>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</si>
  <si>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</si>
  <si>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</si>
  <si>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</si>
  <si>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</si>
  <si>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</si>
  <si>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</si>
  <si>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</si>
  <si>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</si>
  <si>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</si>
  <si>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</si>
  <si>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</si>
  <si>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</si>
  <si>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</si>
  <si>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</si>
  <si>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</si>
  <si>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</si>
  <si>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</si>
  <si>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</si>
  <si>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</si>
  <si>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</si>
  <si>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</si>
  <si>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</si>
  <si>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</si>
  <si>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</si>
  <si>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</si>
  <si>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</si>
  <si>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</si>
  <si>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</si>
  <si>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</si>
  <si>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</si>
  <si>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</si>
  <si>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</si>
  <si>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</si>
  <si>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</si>
  <si>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</si>
  <si>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</si>
  <si>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</si>
  <si>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</si>
  <si>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</si>
  <si>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</si>
  <si>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</si>
  <si>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</si>
  <si>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</si>
  <si>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</si>
  <si>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</si>
  <si>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</si>
  <si>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</si>
  <si>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</si>
  <si>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</si>
  <si>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</si>
  <si>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</si>
  <si>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</si>
  <si>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</si>
  <si>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</si>
  <si>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</si>
  <si>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</si>
  <si>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</si>
  <si>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</si>
  <si>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</si>
  <si>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</si>
  <si>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</si>
  <si>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</si>
  <si>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</si>
  <si>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</si>
  <si>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</si>
  <si>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</si>
  <si>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</si>
  <si>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</si>
  <si>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</si>
  <si>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</si>
  <si>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</si>
  <si>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</si>
  <si>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</si>
  <si>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</si>
  <si>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</si>
  <si>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</si>
  <si>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</si>
  <si>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</si>
  <si>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</si>
  <si>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</si>
  <si>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</si>
  <si>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</si>
  <si>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</si>
  <si>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</si>
  <si>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</si>
  <si>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</si>
  <si>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</si>
  <si>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</si>
  <si>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</si>
  <si>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</si>
  <si>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</si>
  <si>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</si>
  <si>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</si>
  <si>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</si>
  <si>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</si>
  <si>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</si>
  <si>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</si>
  <si>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</si>
  <si>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</si>
  <si>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</si>
  <si>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</si>
  <si>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</si>
  <si>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</si>
  <si>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</si>
  <si>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</si>
  <si>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</si>
  <si>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</si>
  <si>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</si>
  <si>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</si>
  <si>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</si>
  <si>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</si>
  <si>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</si>
  <si>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</si>
  <si>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</si>
  <si>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</si>
  <si>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</si>
  <si>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</si>
  <si>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</si>
  <si>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</si>
  <si>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</si>
  <si>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</si>
  <si>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</si>
  <si>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</si>
  <si>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</si>
  <si>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</si>
  <si>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</si>
  <si>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</si>
  <si>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</si>
  <si>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</si>
  <si>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</si>
  <si>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</si>
  <si>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</si>
  <si>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</si>
  <si>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</si>
  <si>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</si>
  <si>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</si>
  <si>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</si>
  <si>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</si>
  <si>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</si>
  <si>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</si>
  <si>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</si>
  <si>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</si>
  <si>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</si>
  <si>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</si>
  <si>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</si>
  <si>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</si>
  <si>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</si>
  <si>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</si>
  <si>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</si>
  <si>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</si>
  <si>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</si>
  <si>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</si>
  <si>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</si>
  <si>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</si>
  <si>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</si>
  <si>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</si>
  <si>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</si>
  <si>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</si>
  <si>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</si>
  <si>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</si>
  <si>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</si>
  <si>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</si>
  <si>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</si>
  <si>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</si>
  <si>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</si>
  <si>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</si>
  <si>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</si>
  <si>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</si>
  <si>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</si>
  <si>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</si>
  <si>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</si>
  <si>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</si>
  <si>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</si>
  <si>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</si>
  <si>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</si>
  <si>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</si>
  <si>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</si>
  <si>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</si>
  <si>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</si>
  <si>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</si>
  <si>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</si>
  <si>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</si>
  <si>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</si>
  <si>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</si>
  <si>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</si>
  <si>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</si>
  <si>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</si>
  <si>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</si>
  <si>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</si>
  <si>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</si>
  <si>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</si>
  <si>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</si>
  <si>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</si>
  <si>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</si>
  <si>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</si>
  <si>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</si>
  <si>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</si>
  <si>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</si>
  <si>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</si>
  <si>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</si>
  <si>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</si>
  <si>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</si>
  <si>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</si>
  <si>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</si>
  <si>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</si>
  <si>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</si>
  <si>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</si>
  <si>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</si>
  <si>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</si>
  <si>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</si>
  <si>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</si>
  <si>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</si>
  <si>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</si>
  <si>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</si>
  <si>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</si>
  <si>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</si>
  <si>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</si>
  <si>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</si>
  <si>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</si>
  <si>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</si>
  <si>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</si>
  <si>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</si>
  <si>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</si>
  <si>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</si>
  <si>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</si>
  <si>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</si>
  <si>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</si>
  <si>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</si>
  <si>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</si>
  <si>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</si>
  <si>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</si>
  <si>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</si>
  <si>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</si>
  <si>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</si>
  <si>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</si>
  <si>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</si>
  <si>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</si>
  <si>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</si>
  <si>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</si>
  <si>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</si>
  <si>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</si>
  <si>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</si>
  <si>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</si>
  <si>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</si>
  <si>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</si>
  <si>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</si>
  <si>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</si>
  <si>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</si>
  <si>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</si>
  <si>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</si>
  <si>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</si>
  <si>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</si>
  <si>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</si>
  <si>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</si>
  <si>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</si>
  <si>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</si>
  <si>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</si>
  <si>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</si>
  <si>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</si>
  <si>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</si>
  <si>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</si>
  <si>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</si>
  <si>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</si>
  <si>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</si>
  <si>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</si>
  <si>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</si>
  <si>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</si>
  <si>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</si>
  <si>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</si>
  <si>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</si>
  <si>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</si>
  <si>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</si>
  <si>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</si>
  <si>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</si>
  <si>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</si>
  <si>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</si>
  <si>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</si>
  <si>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</si>
  <si>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</si>
  <si>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</si>
  <si>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</si>
  <si>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</si>
  <si>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</si>
  <si>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</si>
  <si>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</si>
  <si>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</si>
  <si>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</si>
  <si>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</si>
  <si>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</si>
  <si>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</si>
  <si>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</si>
  <si>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</si>
  <si>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</si>
  <si>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</si>
  <si>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</si>
  <si>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</si>
  <si>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</si>
  <si>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</si>
  <si>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</si>
  <si>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</si>
  <si>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</si>
  <si>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</si>
  <si>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</si>
  <si>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</si>
  <si>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</si>
  <si>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</si>
  <si>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</si>
  <si>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</si>
  <si>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</si>
  <si>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</si>
  <si>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</si>
  <si>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</si>
  <si>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</si>
  <si>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</si>
  <si>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</si>
  <si>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</si>
  <si>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</si>
  <si>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</si>
  <si>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</si>
  <si>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</si>
  <si>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</si>
  <si>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</si>
  <si>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</si>
  <si>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</si>
  <si>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</si>
  <si>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</si>
  <si>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</si>
  <si>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</si>
  <si>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</si>
  <si>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</si>
  <si>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</si>
  <si>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</si>
  <si>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</si>
  <si>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</si>
  <si>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</si>
  <si>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</si>
  <si>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</si>
  <si>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</si>
  <si>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</si>
  <si>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</si>
  <si>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</si>
  <si>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</si>
  <si>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</si>
  <si>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</si>
  <si>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</si>
  <si>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</si>
  <si>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</si>
  <si>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</si>
  <si>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</si>
  <si>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</si>
  <si>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</si>
  <si>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</si>
  <si>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</si>
  <si>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</si>
  <si>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</si>
  <si>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</si>
  <si>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</si>
  <si>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</si>
  <si>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</si>
  <si>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</si>
  <si>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</si>
  <si>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</si>
  <si>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</si>
  <si>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</si>
  <si>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</si>
  <si>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</si>
  <si>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</si>
  <si>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</si>
  <si>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</si>
  <si>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</si>
  <si>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</si>
  <si>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</si>
  <si>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</si>
  <si>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</si>
  <si>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</si>
  <si>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</si>
  <si>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</si>
  <si>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</si>
  <si>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</si>
  <si>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</si>
  <si>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</si>
  <si>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</si>
  <si>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</si>
  <si>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</si>
  <si>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</si>
  <si>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</si>
  <si>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</si>
  <si>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</si>
  <si>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</si>
  <si>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</si>
  <si>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</si>
  <si>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</si>
  <si>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</si>
  <si>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</si>
  <si>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</si>
  <si>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</si>
  <si>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</si>
  <si>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</si>
  <si>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</si>
  <si>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</si>
  <si>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</si>
  <si>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</si>
  <si>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</si>
  <si>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</si>
  <si>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</si>
  <si>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</si>
  <si>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</si>
  <si>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</si>
  <si>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</si>
  <si>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</si>
  <si>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</si>
  <si>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</si>
  <si>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</si>
  <si>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</si>
  <si>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</si>
  <si>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</si>
  <si>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</si>
  <si>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</si>
  <si>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</si>
  <si>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</si>
  <si>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</si>
  <si>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</si>
  <si>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</si>
  <si>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</si>
  <si>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</si>
  <si>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</si>
  <si>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</si>
  <si>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</si>
  <si>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</si>
  <si>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</si>
  <si>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</si>
  <si>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</si>
  <si>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</si>
  <si>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</si>
  <si>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</si>
  <si>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</si>
  <si>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</si>
  <si>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</si>
  <si>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</si>
  <si>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</si>
  <si>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</si>
  <si>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</si>
  <si>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</si>
  <si>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</si>
  <si>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</si>
  <si>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</si>
  <si>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</si>
  <si>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</si>
  <si>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</si>
  <si>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</si>
  <si>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</si>
  <si>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</si>
  <si>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</si>
  <si>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</si>
  <si>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</si>
  <si>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</si>
  <si>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</si>
  <si>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</si>
  <si>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</si>
  <si>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</si>
  <si>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</si>
  <si>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</si>
  <si>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</si>
  <si>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</si>
  <si>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</si>
  <si>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</si>
  <si>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</si>
  <si>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</si>
  <si>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</si>
  <si>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</si>
  <si>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</si>
  <si>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</si>
  <si>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</si>
  <si>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</si>
  <si>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</si>
  <si>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</si>
  <si>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</si>
  <si>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</si>
  <si>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</si>
  <si>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</si>
  <si>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</si>
  <si>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</si>
  <si>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</si>
  <si>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</si>
  <si>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</si>
  <si>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</si>
  <si>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</si>
  <si>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</si>
  <si>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</si>
  <si>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</si>
  <si>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</si>
  <si>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</si>
  <si>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</si>
  <si>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</si>
  <si>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</si>
  <si>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</si>
  <si>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</si>
  <si>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</si>
  <si>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</si>
  <si>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</si>
  <si>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</si>
  <si>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</si>
  <si>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</si>
  <si>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</si>
  <si>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</si>
  <si>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</si>
  <si>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</si>
  <si>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</si>
  <si>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</si>
  <si>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</si>
  <si>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</si>
  <si>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</si>
  <si>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</si>
  <si>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</si>
  <si>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</si>
  <si>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</si>
  <si>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</si>
  <si>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</si>
  <si>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</si>
  <si>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</si>
  <si>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</si>
  <si>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</si>
  <si>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</si>
  <si>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</si>
  <si>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</si>
  <si>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</si>
  <si>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</si>
  <si>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</si>
  <si>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</si>
  <si>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</si>
  <si>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</si>
  <si>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</si>
  <si>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</si>
  <si>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</si>
  <si>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</si>
  <si>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</si>
  <si>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</si>
  <si>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</si>
  <si>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</si>
  <si>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</si>
  <si>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</si>
  <si>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</si>
  <si>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</si>
  <si>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</si>
  <si>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</si>
  <si>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</si>
  <si>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</si>
  <si>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</si>
  <si>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</si>
  <si>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</si>
  <si>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</si>
  <si>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</si>
  <si>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</si>
  <si>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</si>
  <si>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</si>
  <si>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</si>
  <si>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</si>
  <si>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</si>
  <si>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</si>
  <si>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</si>
  <si>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</si>
  <si>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</si>
  <si>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</si>
  <si>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</si>
  <si>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</si>
  <si>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</si>
  <si>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</si>
  <si>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</si>
  <si>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</si>
  <si>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</si>
  <si>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</si>
  <si>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</si>
  <si>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</si>
  <si>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</si>
  <si>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</si>
  <si>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</si>
  <si>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</si>
  <si>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</si>
  <si>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</si>
  <si>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</si>
  <si>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</si>
  <si>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</si>
  <si>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</si>
  <si>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</si>
  <si>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</si>
  <si>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</si>
  <si>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</si>
  <si>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</si>
  <si>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</si>
  <si>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</si>
  <si>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</si>
  <si>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</si>
  <si>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</si>
  <si>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</si>
  <si>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</si>
  <si>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</si>
  <si>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</si>
  <si>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</si>
  <si>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</si>
  <si>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</si>
  <si>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</si>
  <si>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</si>
  <si>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</si>
  <si>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</si>
  <si>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</si>
  <si>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</si>
  <si>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</si>
  <si>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</si>
  <si>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</si>
  <si>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</si>
  <si>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</si>
  <si>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</si>
  <si>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</si>
  <si>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</si>
  <si>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</si>
  <si>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</si>
  <si>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</si>
  <si>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</si>
  <si>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</si>
  <si>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</si>
  <si>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</si>
  <si>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</si>
  <si>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</si>
  <si>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</si>
  <si>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</si>
  <si>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</si>
  <si>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</si>
  <si>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</si>
  <si>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</si>
  <si>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</si>
  <si>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</si>
  <si>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</si>
  <si>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</si>
  <si>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</si>
  <si>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</si>
  <si>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</si>
  <si>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</si>
  <si>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</si>
  <si>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</si>
  <si>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</si>
  <si>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</si>
  <si>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</si>
  <si>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</si>
  <si>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</si>
  <si>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</si>
  <si>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</si>
  <si>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</si>
  <si>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</si>
  <si>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</si>
  <si>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</si>
  <si>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</si>
  <si>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</si>
  <si>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</si>
  <si>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</si>
  <si>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</si>
  <si>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</si>
  <si>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</si>
  <si>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</si>
  <si>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</si>
  <si>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</si>
  <si>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</si>
  <si>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</si>
  <si>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</si>
  <si>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</si>
  <si>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</si>
  <si>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</si>
  <si>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</si>
  <si>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</si>
  <si>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</si>
  <si>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</si>
  <si>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</si>
  <si>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</si>
  <si>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</si>
  <si>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</si>
  <si>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</si>
  <si>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</si>
  <si>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</si>
  <si>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</si>
  <si>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</si>
  <si>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</si>
  <si>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</si>
  <si>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</si>
  <si>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</si>
  <si>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</si>
  <si>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</si>
  <si>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</si>
  <si>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</si>
  <si>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</si>
  <si>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</si>
  <si>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</si>
  <si>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</si>
  <si>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</si>
  <si>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</si>
  <si>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</si>
  <si>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</si>
  <si>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</si>
  <si>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</si>
  <si>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</si>
  <si>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</si>
  <si>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</si>
  <si>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</si>
  <si>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</si>
  <si>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</si>
  <si>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</si>
  <si>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</si>
  <si>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</si>
  <si>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</si>
  <si>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</si>
  <si>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</si>
  <si>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</si>
  <si>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</si>
  <si>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</si>
  <si>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</si>
  <si>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</si>
  <si>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</si>
  <si>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</si>
  <si>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</si>
  <si>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</si>
  <si>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</si>
  <si>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</si>
  <si>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</si>
  <si>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</si>
  <si>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</si>
  <si>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</si>
  <si>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</si>
  <si>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</si>
  <si>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</si>
  <si>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</si>
  <si>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</si>
  <si>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</si>
  <si>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</si>
  <si>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</si>
  <si>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</si>
  <si>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</si>
  <si>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</si>
  <si>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</si>
  <si>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</si>
  <si>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</si>
  <si>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</si>
  <si>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</si>
  <si>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</si>
  <si>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</si>
  <si>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</si>
  <si>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</si>
  <si>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</si>
  <si>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</si>
  <si>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</si>
  <si>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</si>
  <si>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</si>
  <si>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</si>
  <si>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</si>
  <si>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</si>
  <si>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</si>
  <si>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</si>
  <si>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</si>
  <si>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</si>
  <si>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</si>
  <si>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</si>
  <si>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</si>
  <si>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</si>
  <si>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</si>
  <si>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</si>
  <si>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</si>
  <si>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</si>
  <si>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</si>
  <si>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</si>
  <si>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</si>
  <si>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</si>
  <si>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</si>
  <si>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</si>
  <si>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</si>
  <si>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</si>
  <si>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</si>
  <si>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</si>
  <si>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</si>
  <si>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</si>
  <si>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</si>
  <si>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</si>
  <si>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</si>
  <si>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</si>
  <si>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</si>
  <si>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</si>
  <si>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</si>
  <si>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</si>
  <si>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</si>
  <si>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</si>
  <si>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</si>
  <si>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</si>
  <si>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</si>
  <si>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</si>
  <si>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</si>
  <si>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</si>
  <si>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</si>
  <si>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</si>
  <si>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</si>
  <si>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</si>
  <si>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</si>
  <si>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</si>
  <si>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</si>
  <si>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</si>
  <si>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</si>
  <si>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</si>
  <si>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</si>
  <si>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</si>
  <si>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</si>
  <si>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</si>
  <si>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</si>
  <si>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</si>
  <si>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</si>
  <si>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</si>
  <si>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</si>
  <si>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</si>
  <si>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</si>
  <si>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</si>
  <si>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</si>
  <si>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</si>
  <si>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</si>
  <si>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</si>
  <si>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</si>
  <si>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</si>
  <si>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</si>
  <si>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</si>
  <si>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</si>
  <si>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</si>
  <si>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</si>
  <si>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</si>
  <si>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</si>
  <si>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</si>
  <si>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</si>
  <si>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</si>
  <si>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</si>
  <si>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</si>
  <si>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</si>
  <si>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</si>
  <si>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</si>
  <si>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</si>
  <si>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</si>
  <si>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</si>
  <si>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</si>
  <si>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</si>
  <si>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</si>
  <si>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</si>
  <si>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</si>
  <si>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</si>
  <si>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</si>
  <si>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</si>
  <si>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</si>
  <si>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</si>
  <si>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</si>
  <si>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</si>
  <si>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</si>
  <si>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</si>
  <si>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</si>
  <si>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</si>
  <si>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</si>
  <si>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</si>
  <si>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</si>
  <si>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</si>
  <si>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</si>
  <si>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</si>
  <si>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</si>
  <si>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</si>
  <si>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</si>
  <si>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</si>
  <si>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</si>
  <si>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</si>
  <si>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</si>
  <si>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</si>
  <si>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</si>
  <si>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</si>
  <si>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</si>
  <si>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</si>
  <si>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</si>
  <si>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</si>
  <si>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</si>
  <si>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</si>
  <si>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</si>
  <si>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</si>
  <si>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</si>
  <si>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</si>
  <si>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</si>
  <si>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</si>
  <si>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</si>
  <si>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</si>
  <si>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</si>
  <si>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</si>
  <si>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</si>
  <si>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</si>
  <si>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</si>
  <si>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</si>
  <si>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</si>
  <si>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</si>
  <si>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</si>
  <si>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</si>
  <si>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</si>
  <si>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</si>
  <si>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</si>
  <si>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</si>
  <si>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</si>
  <si>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</si>
  <si>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</si>
  <si>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</si>
  <si>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</si>
  <si>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</si>
  <si>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</si>
  <si>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</si>
  <si>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</si>
  <si>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</si>
  <si>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</si>
  <si>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</si>
  <si>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</si>
  <si>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</si>
  <si>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</si>
  <si>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</si>
  <si>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</si>
  <si>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</si>
  <si>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</si>
  <si>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</si>
  <si>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</si>
  <si>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</si>
  <si>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</si>
  <si>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</si>
  <si>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</si>
  <si>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</si>
  <si>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</si>
  <si>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</si>
  <si>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</si>
  <si>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</si>
  <si>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</si>
  <si>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</si>
  <si>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</si>
  <si>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</si>
  <si>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</si>
  <si>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</si>
  <si>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</si>
  <si>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</si>
  <si>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</si>
  <si>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</si>
  <si>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</si>
  <si>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</si>
  <si>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</si>
  <si>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</si>
  <si>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</si>
  <si>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</si>
  <si>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</si>
  <si>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</si>
  <si>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</si>
  <si>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</si>
  <si>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</si>
  <si>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</si>
  <si>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</si>
  <si>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</si>
  <si>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</si>
  <si>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</si>
  <si>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</si>
  <si>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</si>
  <si>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</si>
  <si>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</si>
  <si>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</si>
  <si>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</si>
  <si>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</si>
  <si>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</si>
  <si>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</si>
  <si>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</si>
  <si>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</si>
  <si>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</si>
  <si>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</si>
  <si>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</si>
  <si>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</si>
  <si>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</si>
  <si>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</si>
  <si>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</si>
  <si>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</si>
  <si>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</si>
  <si>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</si>
  <si>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</si>
  <si>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</si>
  <si>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</si>
  <si>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</si>
  <si>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</si>
  <si>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</si>
  <si>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</si>
  <si>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</si>
  <si>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</si>
  <si>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</si>
  <si>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</si>
  <si>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</si>
  <si>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</si>
  <si>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</si>
  <si>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</si>
  <si>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</si>
  <si>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</si>
  <si>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</si>
  <si>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</si>
  <si>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</si>
  <si>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</si>
  <si>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</si>
  <si>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</si>
  <si>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</si>
  <si>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</si>
  <si>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</si>
  <si>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</si>
  <si>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</si>
  <si>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</si>
  <si>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</si>
  <si>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</si>
  <si>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</si>
  <si>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</si>
  <si>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</si>
  <si>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</si>
  <si>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</si>
  <si>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</si>
  <si>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</si>
  <si>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</si>
  <si>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</si>
  <si>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</si>
  <si>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</si>
  <si>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</si>
  <si>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</si>
  <si>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</si>
  <si>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</si>
  <si>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</si>
  <si>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</si>
  <si>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</si>
  <si>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</si>
  <si>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</si>
  <si>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</si>
  <si>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</si>
  <si>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</si>
  <si>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</si>
  <si>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</si>
  <si>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</si>
  <si>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</si>
  <si>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</si>
  <si>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</si>
  <si>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</si>
  <si>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</si>
  <si>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</si>
  <si>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</si>
  <si>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</si>
  <si>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</si>
  <si>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</si>
  <si>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</si>
  <si>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</si>
  <si>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</si>
  <si>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</si>
  <si>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</si>
  <si>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</si>
  <si>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</si>
  <si>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</si>
  <si>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</si>
  <si>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</si>
  <si>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</si>
  <si>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</si>
  <si>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</si>
  <si>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</si>
  <si>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</si>
  <si>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</si>
  <si>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</si>
  <si>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</si>
  <si>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</si>
  <si>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</si>
  <si>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</si>
  <si>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</si>
  <si>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</si>
  <si>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</si>
  <si>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</si>
  <si>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</si>
  <si>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</si>
  <si>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</si>
  <si>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</si>
  <si>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</si>
  <si>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</si>
  <si>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</si>
  <si>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</si>
  <si>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</si>
  <si>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</si>
  <si>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</si>
  <si>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</si>
  <si>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</si>
  <si>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</si>
  <si>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</si>
  <si>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</si>
  <si>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</si>
  <si>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</si>
  <si>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</si>
  <si>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</si>
  <si>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</si>
  <si>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</si>
  <si>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</si>
  <si>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</si>
  <si>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</si>
  <si>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</si>
  <si>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</si>
  <si>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</si>
  <si>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</si>
  <si>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</si>
  <si>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</si>
  <si>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</si>
  <si>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</si>
  <si>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</si>
  <si>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</si>
  <si>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</si>
  <si>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</si>
  <si>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</si>
  <si>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</si>
  <si>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</si>
  <si>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</si>
  <si>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</si>
  <si>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</si>
  <si>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</si>
  <si>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</si>
  <si>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</si>
  <si>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</si>
  <si>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</si>
  <si>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</si>
  <si>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</si>
  <si>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</si>
  <si>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</si>
  <si>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</si>
  <si>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</si>
  <si>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</si>
  <si>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</si>
  <si>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</si>
  <si>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</si>
  <si>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</si>
  <si>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</si>
  <si>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</si>
  <si>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</si>
  <si>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</si>
  <si>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</si>
  <si>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</si>
  <si>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</si>
  <si>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</si>
  <si>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</si>
  <si>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</si>
  <si>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</si>
  <si>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</si>
  <si>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</si>
  <si>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</si>
  <si>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</si>
  <si>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</si>
  <si>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</si>
  <si>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</si>
  <si>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</si>
  <si>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</si>
  <si>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</si>
  <si>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</si>
  <si>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</si>
  <si>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</si>
  <si>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</si>
  <si>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</si>
  <si>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</si>
  <si>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</si>
  <si>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</si>
  <si>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</si>
  <si>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</si>
  <si>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</si>
  <si>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</si>
  <si>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</si>
  <si>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</si>
  <si>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</si>
  <si>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</si>
  <si>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</si>
  <si>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</si>
  <si>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</si>
  <si>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</si>
  <si>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</si>
  <si>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</si>
  <si>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</si>
  <si>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</si>
  <si>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</si>
  <si>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</si>
  <si>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</si>
  <si>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</si>
  <si>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</si>
  <si>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</si>
  <si>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</si>
  <si>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</si>
  <si>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</si>
  <si>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</si>
  <si>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</si>
  <si>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</si>
  <si>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</si>
  <si>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</si>
  <si>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</si>
  <si>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</si>
  <si>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</si>
  <si>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</si>
  <si>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</si>
  <si>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</si>
  <si>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</si>
  <si>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</si>
  <si>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</si>
  <si>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</si>
  <si>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</si>
  <si>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</si>
  <si>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</si>
  <si>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</si>
  <si>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</si>
  <si>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</si>
  <si>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</si>
  <si>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</si>
  <si>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</si>
  <si>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</si>
  <si>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</si>
  <si>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</si>
  <si>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</si>
  <si>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</si>
  <si>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</si>
  <si>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</si>
  <si>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</si>
  <si>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</si>
  <si>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</si>
  <si>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</si>
  <si>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</si>
  <si>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</si>
  <si>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</si>
  <si>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</si>
  <si>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</si>
  <si>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</si>
  <si>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</si>
  <si>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</si>
  <si>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</si>
  <si>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</si>
  <si>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</si>
  <si>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</si>
  <si>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</si>
  <si>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</si>
  <si>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</si>
  <si>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</si>
  <si>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</si>
  <si>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</si>
  <si>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</si>
  <si>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</si>
  <si>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</si>
  <si>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</si>
  <si>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</si>
  <si>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</si>
  <si>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</si>
  <si>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</si>
  <si>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</si>
  <si>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</si>
  <si>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</si>
  <si>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</si>
  <si>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</si>
  <si>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</si>
  <si>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</si>
  <si>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</si>
  <si>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</si>
  <si>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</si>
  <si>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</si>
  <si>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</si>
  <si>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</si>
  <si>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</si>
  <si>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</si>
  <si>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</si>
  <si>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</si>
  <si>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</si>
  <si>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</si>
  <si>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</si>
  <si>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</si>
  <si>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</si>
  <si>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</si>
  <si>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</si>
  <si>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</si>
  <si>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</si>
  <si>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</si>
  <si>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</si>
  <si>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</si>
  <si>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</si>
  <si>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</si>
  <si>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</si>
  <si>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</si>
  <si>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</si>
  <si>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</si>
  <si>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</si>
  <si>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</si>
  <si>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</si>
  <si>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</si>
  <si>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</si>
  <si>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</si>
  <si>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</si>
  <si>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</si>
  <si>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</si>
  <si>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</si>
  <si>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</si>
  <si>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</si>
  <si>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</si>
  <si>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</si>
  <si>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</si>
  <si>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</si>
  <si>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</si>
  <si>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</si>
  <si>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</si>
  <si>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</si>
  <si>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</si>
  <si>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</si>
  <si>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</si>
  <si>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</si>
  <si>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</si>
  <si>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</si>
  <si>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</si>
  <si>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</si>
  <si>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</si>
  <si>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</si>
  <si>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</si>
  <si>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</si>
  <si>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</si>
  <si>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</si>
  <si>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</si>
  <si>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</si>
  <si>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</si>
  <si>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</si>
  <si>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</si>
  <si>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</si>
  <si>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</si>
  <si>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</si>
  <si>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</si>
  <si>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</si>
  <si>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</si>
  <si>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</si>
  <si>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</si>
  <si>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</si>
  <si>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</si>
  <si>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</si>
  <si>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</si>
  <si>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</si>
  <si>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</si>
  <si>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</si>
  <si>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</si>
  <si>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</si>
  <si>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</si>
  <si>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</si>
  <si>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</si>
  <si>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</si>
  <si>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</si>
  <si>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</si>
  <si>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</si>
  <si>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</si>
  <si>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</si>
  <si>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</si>
  <si>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</si>
  <si>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</si>
  <si>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</si>
  <si>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</si>
  <si>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</si>
  <si>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</si>
  <si>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</si>
  <si>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</si>
  <si>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</si>
  <si>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</si>
  <si>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</si>
  <si>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</si>
  <si>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</si>
  <si>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</si>
  <si>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</si>
  <si>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</si>
  <si>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</si>
  <si>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</si>
  <si>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</si>
  <si>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</si>
  <si>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</si>
  <si>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</si>
  <si>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</si>
  <si>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</si>
  <si>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</si>
  <si>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</si>
  <si>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</si>
  <si>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</si>
  <si>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</si>
  <si>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</si>
  <si>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</si>
  <si>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</si>
  <si>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</si>
  <si>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</si>
  <si>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</si>
  <si>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</si>
  <si>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</si>
  <si>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</si>
  <si>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</si>
  <si>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</si>
  <si>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</si>
  <si>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</si>
  <si>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</si>
  <si>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</si>
  <si>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</si>
  <si>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</si>
  <si>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</si>
  <si>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</si>
  <si>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</si>
  <si>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</si>
  <si>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</si>
  <si>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</si>
  <si>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</si>
  <si>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</si>
  <si>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</si>
  <si>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</si>
  <si>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</si>
  <si>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</si>
  <si>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</si>
  <si>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</si>
  <si>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</si>
  <si>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</si>
  <si>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</si>
  <si>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</si>
  <si>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</si>
  <si>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</si>
  <si>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</si>
  <si>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</si>
  <si>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</si>
  <si>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</si>
  <si>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</si>
  <si>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</si>
  <si>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</si>
  <si>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</si>
  <si>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</si>
  <si>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</si>
  <si>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</si>
  <si>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</si>
  <si>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</si>
  <si>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</si>
  <si>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</si>
  <si>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</si>
  <si>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</si>
  <si>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</si>
  <si>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</si>
  <si>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</si>
  <si>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</si>
  <si>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</si>
  <si>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</si>
  <si>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</si>
  <si>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</si>
  <si>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</si>
  <si>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</si>
  <si>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</si>
  <si>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</si>
  <si>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</si>
  <si>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</si>
  <si>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</si>
  <si>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</si>
  <si>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</si>
  <si>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</si>
  <si>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</si>
  <si>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</si>
  <si>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</si>
  <si>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</si>
  <si>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</si>
  <si>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</si>
  <si>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</si>
  <si>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</si>
  <si>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</si>
  <si>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</si>
  <si>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</si>
  <si>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</si>
  <si>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</si>
  <si>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</si>
  <si>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</si>
  <si>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</si>
  <si>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</si>
  <si>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</si>
  <si>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</si>
  <si>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</si>
  <si>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</si>
  <si>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</si>
  <si>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</si>
  <si>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</si>
  <si>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</si>
  <si>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</si>
  <si>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</si>
  <si>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</si>
  <si>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</si>
  <si>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</si>
  <si>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</si>
  <si>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</si>
  <si>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</si>
  <si>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</si>
  <si>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</si>
  <si>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</si>
  <si>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</si>
  <si>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</si>
  <si>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</si>
  <si>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</si>
  <si>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</si>
  <si>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</si>
  <si>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</si>
  <si>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</si>
  <si>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</si>
  <si>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</si>
  <si>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</si>
  <si>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</si>
  <si>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</si>
  <si>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</si>
  <si>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</si>
  <si>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</si>
  <si>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</si>
  <si>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</si>
  <si>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</si>
  <si>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</si>
  <si>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</si>
  <si>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</si>
  <si>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</si>
  <si>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</si>
  <si>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</si>
  <si>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</si>
  <si>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</si>
  <si>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</si>
  <si>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</si>
  <si>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</si>
  <si>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</si>
  <si>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</si>
  <si>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</si>
  <si>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</si>
  <si>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</si>
  <si>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</si>
  <si>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</si>
  <si>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</si>
  <si>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</si>
  <si>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</si>
  <si>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</si>
  <si>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</si>
  <si>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</si>
  <si>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</si>
  <si>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</si>
  <si>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</si>
  <si>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</si>
  <si>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</si>
  <si>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</si>
  <si>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</si>
  <si>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</si>
  <si>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</si>
  <si>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</si>
  <si>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</si>
  <si>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</si>
  <si>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</si>
  <si>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</si>
  <si>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</si>
  <si>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</si>
  <si>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</si>
  <si>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</si>
  <si>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</si>
  <si>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</si>
  <si>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</si>
  <si>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</si>
  <si>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</si>
  <si>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</si>
  <si>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</si>
  <si>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</si>
  <si>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</si>
  <si>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</si>
  <si>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</si>
  <si>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</si>
  <si>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</si>
  <si>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</si>
  <si>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</si>
  <si>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</si>
  <si>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</si>
  <si>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</si>
  <si>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</si>
  <si>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</si>
  <si>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</si>
  <si>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</si>
  <si>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</si>
  <si>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</si>
  <si>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</si>
  <si>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</si>
  <si>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</si>
  <si>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</si>
  <si>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</si>
  <si>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</si>
  <si>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</si>
  <si>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</si>
  <si>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</si>
  <si>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</si>
  <si>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</si>
  <si>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</si>
  <si>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</si>
  <si>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</si>
  <si>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</si>
  <si>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</si>
  <si>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</si>
  <si>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</si>
  <si>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</si>
  <si>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</si>
  <si>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</si>
  <si>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</si>
  <si>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</si>
  <si>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</si>
  <si>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</si>
  <si>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</si>
  <si>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</si>
  <si>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</si>
  <si>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</si>
  <si>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</si>
  <si>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</si>
  <si>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</si>
  <si>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</si>
  <si>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</si>
  <si>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</si>
  <si>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</si>
  <si>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</si>
  <si>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</si>
  <si>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</si>
  <si>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</si>
  <si>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</si>
  <si>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</si>
  <si>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</si>
  <si>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</si>
  <si>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</si>
  <si>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</si>
  <si>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</si>
  <si>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</si>
  <si>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</si>
  <si>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</si>
  <si>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</si>
  <si>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</si>
  <si>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</si>
  <si>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</si>
  <si>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</si>
  <si>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</si>
  <si>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</si>
  <si>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</si>
  <si>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</si>
  <si>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</si>
  <si>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</si>
  <si>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</si>
  <si>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</si>
  <si>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</si>
  <si>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</si>
  <si>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</si>
  <si>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</si>
  <si>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</si>
  <si>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</si>
  <si>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</si>
  <si>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</si>
  <si>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</si>
  <si>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</si>
  <si>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</si>
  <si>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</si>
  <si>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</si>
  <si>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</si>
  <si>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</si>
  <si>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</si>
  <si>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</si>
  <si>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</si>
  <si>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</si>
  <si>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</si>
  <si>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</si>
  <si>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</si>
  <si>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</si>
  <si>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</si>
  <si>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</si>
  <si>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</si>
  <si>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</si>
  <si>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</si>
  <si>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</si>
  <si>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</si>
  <si>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</si>
  <si>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</si>
  <si>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</si>
  <si>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</si>
  <si>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</si>
  <si>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</si>
  <si>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</si>
  <si>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</si>
  <si>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</si>
  <si>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</si>
  <si>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</si>
  <si>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</si>
  <si>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</si>
  <si>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</si>
  <si>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</si>
  <si>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</si>
  <si>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</si>
  <si>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</si>
  <si>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</si>
  <si>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</si>
  <si>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</si>
  <si>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</si>
  <si>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</si>
  <si>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</si>
  <si>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</si>
  <si>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</si>
  <si>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</si>
  <si>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</si>
  <si>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</si>
  <si>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</si>
  <si>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</si>
  <si>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</si>
  <si>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</si>
  <si>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</si>
  <si>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</si>
  <si>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</si>
  <si>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</si>
  <si>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</si>
  <si>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</si>
  <si>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</si>
  <si>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</si>
  <si>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</si>
  <si>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</si>
  <si>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</si>
  <si>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</si>
  <si>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</si>
  <si>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</si>
  <si>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</si>
  <si>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</si>
  <si>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</si>
  <si>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</si>
  <si>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</si>
  <si>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</si>
  <si>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</si>
  <si>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</si>
  <si>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</si>
  <si>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</si>
  <si>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</si>
  <si>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</si>
  <si>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</si>
  <si>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</si>
  <si>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</si>
  <si>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</si>
  <si>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</si>
  <si>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</si>
  <si>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</si>
  <si>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</si>
  <si>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</si>
  <si>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</si>
  <si>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</si>
  <si>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</si>
  <si>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</si>
  <si>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</si>
  <si>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</si>
  <si>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</si>
  <si>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</si>
  <si>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</si>
  <si>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</si>
  <si>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</si>
  <si>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</si>
  <si>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</si>
  <si>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</si>
  <si>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</si>
  <si>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</si>
  <si>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</si>
  <si>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</si>
  <si>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</si>
  <si>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</si>
  <si>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</si>
  <si>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</si>
  <si>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</si>
  <si>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</si>
  <si>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</si>
  <si>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</si>
  <si>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</si>
  <si>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</si>
  <si>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</si>
  <si>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</si>
  <si>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</si>
  <si>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</si>
  <si>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</si>
  <si>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</si>
  <si>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</si>
  <si>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</si>
  <si>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</si>
  <si>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</si>
  <si>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</si>
  <si>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</si>
  <si>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</si>
  <si>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</si>
  <si>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</si>
  <si>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</si>
  <si>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</si>
  <si>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</si>
  <si>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</si>
  <si>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</si>
  <si>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</si>
  <si>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</si>
  <si>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</si>
  <si>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</si>
  <si>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</si>
  <si>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</si>
  <si>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</si>
  <si>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</si>
  <si>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</si>
  <si>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</si>
  <si>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</si>
  <si>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</si>
  <si>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</si>
  <si>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</si>
  <si>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</si>
  <si>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</si>
  <si>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</si>
  <si>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</si>
  <si>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</si>
  <si>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</si>
  <si>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</si>
  <si>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</si>
  <si>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</si>
  <si>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</si>
  <si>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</si>
  <si>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</si>
  <si>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</si>
  <si>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</si>
  <si>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</si>
  <si>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</si>
  <si>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</si>
  <si>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</si>
  <si>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</si>
  <si>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</si>
  <si>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</si>
  <si>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</si>
  <si>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</si>
  <si>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</si>
  <si>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</si>
  <si>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</si>
  <si>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</si>
  <si>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</si>
  <si>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</si>
  <si>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</si>
  <si>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</si>
  <si>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</si>
  <si>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</si>
  <si>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</si>
  <si>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</si>
  <si>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</si>
  <si>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</si>
  <si>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</si>
  <si>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</si>
  <si>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</si>
  <si>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</si>
  <si>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</si>
  <si>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</si>
  <si>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</si>
  <si>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</si>
  <si>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</si>
  <si>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</si>
  <si>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</si>
  <si>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</si>
  <si>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</si>
  <si>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</si>
  <si>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</si>
  <si>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</si>
  <si>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</si>
  <si>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</si>
  <si>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</si>
  <si>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</si>
  <si>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</si>
  <si>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</si>
  <si>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</si>
  <si>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</si>
  <si>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</si>
  <si>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</si>
  <si>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</si>
  <si>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</si>
  <si>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</si>
  <si>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</si>
  <si>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</si>
  <si>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</si>
  <si>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</si>
  <si>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</si>
  <si>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</si>
  <si>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</si>
  <si>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</si>
  <si>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</si>
  <si>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</si>
  <si>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</si>
  <si>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</si>
  <si>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</si>
  <si>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</si>
  <si>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</si>
  <si>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</si>
  <si>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</si>
  <si>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</si>
  <si>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</si>
  <si>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</si>
  <si>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</si>
  <si>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</si>
  <si>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</si>
  <si>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</si>
  <si>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</si>
  <si>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</si>
  <si>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</si>
  <si>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</si>
  <si>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</si>
  <si>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</si>
  <si>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</si>
  <si>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</si>
  <si>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</si>
  <si>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</si>
  <si>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</si>
  <si>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</si>
  <si>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</si>
  <si>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</si>
  <si>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</si>
  <si>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</si>
  <si>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</si>
  <si>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</si>
  <si>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</si>
  <si>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</si>
  <si>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</si>
  <si>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</si>
  <si>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</si>
  <si>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</si>
  <si>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</si>
  <si>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</si>
  <si>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</si>
  <si>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</si>
  <si>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</si>
  <si>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</si>
  <si>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</si>
  <si>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</si>
  <si>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</si>
  <si>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</si>
  <si>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</si>
  <si>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</si>
  <si>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</si>
  <si>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</si>
  <si>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</si>
  <si>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</si>
  <si>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</si>
  <si>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</si>
  <si>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</si>
  <si>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</si>
  <si>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</si>
  <si>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</si>
  <si>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</si>
  <si>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</si>
  <si>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</si>
  <si>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</si>
  <si>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</si>
  <si>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</si>
  <si>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</si>
  <si>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</si>
  <si>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</si>
  <si>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</si>
  <si>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</si>
  <si>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</si>
  <si>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</si>
  <si>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</si>
  <si>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</si>
  <si>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</si>
  <si>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</si>
  <si>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</si>
  <si>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</si>
  <si>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</si>
  <si>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</si>
  <si>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</si>
  <si>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</si>
  <si>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</si>
  <si>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</si>
  <si>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</si>
  <si>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</si>
  <si>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</si>
  <si>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</si>
  <si>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</si>
  <si>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</si>
  <si>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</si>
  <si>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</si>
  <si>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</si>
  <si>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</si>
  <si>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</si>
  <si>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</si>
  <si>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</si>
  <si>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</si>
  <si>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</si>
  <si>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</si>
  <si>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</si>
  <si>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</si>
  <si>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</si>
  <si>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</si>
  <si>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</si>
  <si>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</si>
  <si>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</si>
  <si>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</si>
  <si>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</si>
  <si>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</si>
  <si>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</si>
  <si>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</si>
  <si>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</si>
  <si>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</si>
  <si>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</si>
  <si>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</si>
  <si>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</si>
  <si>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</si>
  <si>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</si>
  <si>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</si>
  <si>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</si>
  <si>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</si>
  <si>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</si>
  <si>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</si>
  <si>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</si>
  <si>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</si>
  <si>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</si>
  <si>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</si>
  <si>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</si>
  <si>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</si>
  <si>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</si>
  <si>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</si>
  <si>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</si>
  <si>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</si>
  <si>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</si>
  <si>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</si>
  <si>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</si>
  <si>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</si>
  <si>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</si>
  <si>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</si>
  <si>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</si>
  <si>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</si>
  <si>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</si>
  <si>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</si>
  <si>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</si>
  <si>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</si>
  <si>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</si>
  <si>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</si>
  <si>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</si>
  <si>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</si>
  <si>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</si>
  <si>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</si>
  <si>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</si>
  <si>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</si>
  <si>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</si>
  <si>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</si>
  <si>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</si>
  <si>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</si>
  <si>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</si>
  <si>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</si>
  <si>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</si>
  <si>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</si>
  <si>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</si>
  <si>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</si>
  <si>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</si>
  <si>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</si>
  <si>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</si>
  <si>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</si>
  <si>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</si>
  <si>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</si>
  <si>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</si>
  <si>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</si>
  <si>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</si>
  <si>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</si>
  <si>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</si>
  <si>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</si>
  <si>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</si>
  <si>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</si>
  <si>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</si>
  <si>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</si>
  <si>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</si>
  <si>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</si>
  <si>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</si>
  <si>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</si>
  <si>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</si>
  <si>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</si>
  <si>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</si>
  <si>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</si>
  <si>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</si>
  <si>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</si>
  <si>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</si>
  <si>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</si>
  <si>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</si>
  <si>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</si>
  <si>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</si>
  <si>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</si>
  <si>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</si>
  <si>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</si>
  <si>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</si>
  <si>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</si>
  <si>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</si>
  <si>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</si>
  <si>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</si>
  <si>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</si>
  <si>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</si>
  <si>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</si>
  <si>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</si>
  <si>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</si>
  <si>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</si>
  <si>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</si>
  <si>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</si>
  <si>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</si>
  <si>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</si>
  <si>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</si>
  <si>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</si>
  <si>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</si>
  <si>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</si>
  <si>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</si>
  <si>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</si>
  <si>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</si>
  <si>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</si>
  <si>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</si>
  <si>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</si>
  <si>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</si>
  <si>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</si>
  <si>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</si>
  <si>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</si>
  <si>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</si>
  <si>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</si>
  <si>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</si>
  <si>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</si>
  <si>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</si>
  <si>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</si>
  <si>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</si>
  <si>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</si>
  <si>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</si>
  <si>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</si>
  <si>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</si>
  <si>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</si>
  <si>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</si>
  <si>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</si>
  <si>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</si>
  <si>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</si>
  <si>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</si>
  <si>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</si>
  <si>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</si>
  <si>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</si>
  <si>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</si>
  <si>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</si>
  <si>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</si>
  <si>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</si>
  <si>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</si>
  <si>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</si>
  <si>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</si>
  <si>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</si>
  <si>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</si>
  <si>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</si>
  <si>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</si>
  <si>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</si>
  <si>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</si>
  <si>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</si>
  <si>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</si>
  <si>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</si>
  <si>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</si>
  <si>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</si>
  <si>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</si>
  <si>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</si>
  <si>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</si>
  <si>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</si>
  <si>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</si>
  <si>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</si>
  <si>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</si>
  <si>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</si>
  <si>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</si>
  <si>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</si>
  <si>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</si>
  <si>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</si>
  <si>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</si>
  <si>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</si>
  <si>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</si>
  <si>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</si>
  <si>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</si>
  <si>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</si>
  <si>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</si>
  <si>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</si>
  <si>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</si>
  <si>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</si>
  <si>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</si>
  <si>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</si>
  <si>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</si>
  <si>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</si>
  <si>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</si>
  <si>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</si>
  <si>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</si>
  <si>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</si>
  <si>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</si>
  <si>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</si>
  <si>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</si>
  <si>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</si>
  <si>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</si>
  <si>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</si>
  <si>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</si>
  <si>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</si>
  <si>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</si>
  <si>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</si>
  <si>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</si>
  <si>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</si>
  <si>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</si>
  <si>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</si>
  <si>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</si>
  <si>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</si>
  <si>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</si>
  <si>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</si>
  <si>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</si>
  <si>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</si>
  <si>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</si>
  <si>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</si>
  <si>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</si>
  <si>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</si>
  <si>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</si>
  <si>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</si>
  <si>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</si>
  <si>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</si>
  <si>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</si>
  <si>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</si>
  <si>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</si>
  <si>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</si>
  <si>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</si>
  <si>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</si>
  <si>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</si>
  <si>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</si>
  <si>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</si>
  <si>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</si>
  <si>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</si>
  <si>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</si>
  <si>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</si>
  <si>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</si>
  <si>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</si>
  <si>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</si>
  <si>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</si>
  <si>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</si>
  <si>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</si>
  <si>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</si>
  <si>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</si>
  <si>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</si>
  <si>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</si>
  <si>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</si>
  <si>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</si>
  <si>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</si>
  <si>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</si>
  <si>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</si>
  <si>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</si>
  <si>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</si>
  <si>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</si>
  <si>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</si>
  <si>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</si>
  <si>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</si>
  <si>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</si>
  <si>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</si>
  <si>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</si>
  <si>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</si>
  <si>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</si>
  <si>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</si>
  <si>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</si>
  <si>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</si>
  <si>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</si>
  <si>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</si>
  <si>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</si>
  <si>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</si>
  <si>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</si>
  <si>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</si>
  <si>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</si>
  <si>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</si>
  <si>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</si>
  <si>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</si>
  <si>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</si>
  <si>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</si>
  <si>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</si>
  <si>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</si>
  <si>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</si>
  <si>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</si>
  <si>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</si>
  <si>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</si>
  <si>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</si>
  <si>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</si>
  <si>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</si>
  <si>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</si>
  <si>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</si>
  <si>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</si>
  <si>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</si>
  <si>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</si>
  <si>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</si>
  <si>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</si>
  <si>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</si>
  <si>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</si>
  <si>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</si>
  <si>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</si>
  <si>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</si>
  <si>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</si>
  <si>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</si>
  <si>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</si>
  <si>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</si>
  <si>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</si>
  <si>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</si>
  <si>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</si>
  <si>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</si>
  <si>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</si>
  <si>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</si>
  <si>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</si>
  <si>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</si>
  <si>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</si>
  <si>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</si>
  <si>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</si>
  <si>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</si>
  <si>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</si>
  <si>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</si>
  <si>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</si>
  <si>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</si>
  <si>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</si>
  <si>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</si>
  <si>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</si>
  <si>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</si>
  <si>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</si>
  <si>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</si>
  <si>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</si>
  <si>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</si>
  <si>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</si>
  <si>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</si>
  <si>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</si>
  <si>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</si>
  <si>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</si>
  <si>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</si>
  <si>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</si>
  <si>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</si>
  <si>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</si>
  <si>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</si>
  <si>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</si>
  <si>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</si>
  <si>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</si>
  <si>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</si>
  <si>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</si>
  <si>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</si>
  <si>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</si>
  <si>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</si>
  <si>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</si>
  <si>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</si>
  <si>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</si>
  <si>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</si>
  <si>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</si>
  <si>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</si>
  <si>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</si>
  <si>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</si>
  <si>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</si>
  <si>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</si>
  <si>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</si>
  <si>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</si>
  <si>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</si>
  <si>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</si>
  <si>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</si>
  <si>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</si>
  <si>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</si>
  <si>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</si>
  <si>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</si>
  <si>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</si>
  <si>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</si>
  <si>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</si>
  <si>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</si>
  <si>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</si>
  <si>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</si>
  <si>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</si>
  <si>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</si>
  <si>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</si>
  <si>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</si>
  <si>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</si>
  <si>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</si>
  <si>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</si>
  <si>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</si>
  <si>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</si>
  <si>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</si>
  <si>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</si>
  <si>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</si>
  <si>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</si>
  <si>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</si>
  <si>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</si>
  <si>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</si>
  <si>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</si>
  <si>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</si>
  <si>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</si>
  <si>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</si>
  <si>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</si>
  <si>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</si>
  <si>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</si>
  <si>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</si>
  <si>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</si>
  <si>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</si>
  <si>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</si>
  <si>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</si>
  <si>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</si>
  <si>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</si>
  <si>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</si>
  <si>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</si>
  <si>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</si>
  <si>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</si>
  <si>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</si>
  <si>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</si>
  <si>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</si>
  <si>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</si>
  <si>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</si>
  <si>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</si>
  <si>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</si>
  <si>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</si>
  <si>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</si>
  <si>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</si>
  <si>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</si>
  <si>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</si>
  <si>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</si>
  <si>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</si>
  <si>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</si>
  <si>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</si>
  <si>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</si>
  <si>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</si>
  <si>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</si>
  <si>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</si>
  <si>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</si>
  <si>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</si>
  <si>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</si>
  <si>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</si>
  <si>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</si>
  <si>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</si>
  <si>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</si>
  <si>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</si>
  <si>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</si>
  <si>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</si>
  <si>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</si>
  <si>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</si>
  <si>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</si>
  <si>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</si>
  <si>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</si>
  <si>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</si>
  <si>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</si>
  <si>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</si>
  <si>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</si>
  <si>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</si>
  <si>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</si>
  <si>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</si>
  <si>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</si>
  <si>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</si>
  <si>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</si>
  <si>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</si>
  <si>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</si>
  <si>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</si>
  <si>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</si>
  <si>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</si>
  <si>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</si>
  <si>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</si>
  <si>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</si>
  <si>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</si>
  <si>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</si>
  <si>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</si>
  <si>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</si>
  <si>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</si>
  <si>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</si>
  <si>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</si>
  <si>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</si>
  <si>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</si>
  <si>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</si>
  <si>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</si>
  <si>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</si>
  <si>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</si>
  <si>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</si>
  <si>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</si>
  <si>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</si>
  <si>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</si>
  <si>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</si>
  <si>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</si>
  <si>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</si>
  <si>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</si>
  <si>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</si>
  <si>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</si>
  <si>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</si>
  <si>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</si>
  <si>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</si>
  <si>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</si>
  <si>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</si>
  <si>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</si>
  <si>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</si>
  <si>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</si>
  <si>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</si>
  <si>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</si>
  <si>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</si>
  <si>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</si>
  <si>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</si>
  <si>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</si>
  <si>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</si>
  <si>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</si>
  <si>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</si>
  <si>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</si>
  <si>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</si>
  <si>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</si>
  <si>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</si>
  <si>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</si>
  <si>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</si>
  <si>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</si>
  <si>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</si>
  <si>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</si>
  <si>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</si>
  <si>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</si>
  <si>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</si>
  <si>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</si>
  <si>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</si>
  <si>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</si>
  <si>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</si>
  <si>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</si>
  <si>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</si>
  <si>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</si>
  <si>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</si>
  <si>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</si>
  <si>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</si>
  <si>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</si>
  <si>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</si>
  <si>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</si>
  <si>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</si>
  <si>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</si>
  <si>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</si>
  <si>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</si>
  <si>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</si>
  <si>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</si>
  <si>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</si>
  <si>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</si>
  <si>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</si>
  <si>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</si>
  <si>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</si>
  <si>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</si>
  <si>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</si>
  <si>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</si>
  <si>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</si>
  <si>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</si>
  <si>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</si>
  <si>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</si>
  <si>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</si>
  <si>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</si>
  <si>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</si>
  <si>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</si>
  <si>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</si>
  <si>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</si>
  <si>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</si>
  <si>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</si>
  <si>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</si>
  <si>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</si>
  <si>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</si>
  <si>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</si>
  <si>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</si>
  <si>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</si>
  <si>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</si>
  <si>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</si>
  <si>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</si>
  <si>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</si>
  <si>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</si>
  <si>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</si>
  <si>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</si>
  <si>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</si>
  <si>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</si>
  <si>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</si>
  <si>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</si>
  <si>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</si>
  <si>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</si>
  <si>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</si>
  <si>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</si>
  <si>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</si>
  <si>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</si>
  <si>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</si>
  <si>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</si>
  <si>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</si>
  <si>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</si>
  <si>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</si>
  <si>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</si>
  <si>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</si>
  <si>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</si>
  <si>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</si>
  <si>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</si>
  <si>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</si>
  <si>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</si>
  <si>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</si>
  <si>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</si>
  <si>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</si>
  <si>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</si>
  <si>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</si>
  <si>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</si>
  <si>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</si>
  <si>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</si>
  <si>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</si>
  <si>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</si>
  <si>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</si>
  <si>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</si>
  <si>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</si>
  <si>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</si>
  <si>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</si>
  <si>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</si>
  <si>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</si>
  <si>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</si>
  <si>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</si>
  <si>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</si>
  <si>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</si>
  <si>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</si>
  <si>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</si>
  <si>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</si>
  <si>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</si>
  <si>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</si>
  <si>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</si>
  <si>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</si>
  <si>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</si>
  <si>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</si>
  <si>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</si>
  <si>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</si>
  <si>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</si>
  <si>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</si>
  <si>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</si>
  <si>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</si>
  <si>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</si>
  <si>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</si>
  <si>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</si>
  <si>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</si>
  <si>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</si>
  <si>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</si>
  <si>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</si>
  <si>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</si>
  <si>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</si>
  <si>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</si>
  <si>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</si>
  <si>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</si>
  <si>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</si>
  <si>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</si>
  <si>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</si>
  <si>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</si>
  <si>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</si>
  <si>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</si>
  <si>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</si>
  <si>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</si>
  <si>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</si>
  <si>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</si>
  <si>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</si>
  <si>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</si>
  <si>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</si>
  <si>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</si>
  <si>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</si>
  <si>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</si>
  <si>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</si>
  <si>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</si>
  <si>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</si>
  <si>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</si>
  <si>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</si>
  <si>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</si>
  <si>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</si>
  <si>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</si>
  <si>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</si>
  <si>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</si>
  <si>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</si>
  <si>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</si>
  <si>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</si>
  <si>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</si>
  <si>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</si>
  <si>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</si>
  <si>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</si>
  <si>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</si>
  <si>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</si>
  <si>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</si>
  <si>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</si>
  <si>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</si>
  <si>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</si>
  <si>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</si>
  <si>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</si>
  <si>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</si>
  <si>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</si>
  <si>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</si>
  <si>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</si>
  <si>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</si>
  <si>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</si>
  <si>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</si>
  <si>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</si>
  <si>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</si>
  <si>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</si>
  <si>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</si>
  <si>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</si>
  <si>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</si>
  <si>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</si>
  <si>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</si>
  <si>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</si>
  <si>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</si>
  <si>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</si>
  <si>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</si>
  <si>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</si>
  <si>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</si>
  <si>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</si>
  <si>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</si>
  <si>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</si>
  <si>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</si>
  <si>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</si>
  <si>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</si>
  <si>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</si>
  <si>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</si>
  <si>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</si>
  <si>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</si>
  <si>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</si>
  <si>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</si>
  <si>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</si>
  <si>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</si>
  <si>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</si>
  <si>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</si>
  <si>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</si>
  <si>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</si>
  <si>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</si>
  <si>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</si>
  <si>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</si>
  <si>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</si>
  <si>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</si>
  <si>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</si>
  <si>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</si>
  <si>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</si>
  <si>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</si>
  <si>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</si>
  <si>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</si>
  <si>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</si>
  <si>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</si>
  <si>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</si>
  <si>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</si>
  <si>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</si>
  <si>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</si>
  <si>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</si>
  <si>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</si>
  <si>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</si>
  <si>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</si>
  <si>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</si>
  <si>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</si>
  <si>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</si>
  <si>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</si>
  <si>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</si>
  <si>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</si>
  <si>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</si>
  <si>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</si>
  <si>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</si>
  <si>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</si>
  <si>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</si>
  <si>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</si>
  <si>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</si>
  <si>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</si>
  <si>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</si>
  <si>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</si>
  <si>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</si>
  <si>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</si>
  <si>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</si>
  <si>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</si>
  <si>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</si>
  <si>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</si>
  <si>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</si>
  <si>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</si>
  <si>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</si>
  <si>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</si>
  <si>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</si>
  <si>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</si>
  <si>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</si>
  <si>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</si>
  <si>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</si>
  <si>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</si>
  <si>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</si>
  <si>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</si>
  <si>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</si>
  <si>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</si>
  <si>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</si>
  <si>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</si>
  <si>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</si>
  <si>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</si>
  <si>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</si>
  <si>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</si>
  <si>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</si>
  <si>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</si>
  <si>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</si>
  <si>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</si>
  <si>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</si>
  <si>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</si>
  <si>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</si>
  <si>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</si>
  <si>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</si>
  <si>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</si>
  <si>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</si>
  <si>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</si>
  <si>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</si>
  <si>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</si>
  <si>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</si>
  <si>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</si>
  <si>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</si>
  <si>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</si>
  <si>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</si>
  <si>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</si>
  <si>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</si>
  <si>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</si>
  <si>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</si>
  <si>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</si>
  <si>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</si>
  <si>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</si>
  <si>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</si>
  <si>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</si>
  <si>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</si>
  <si>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</si>
  <si>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</si>
  <si>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</si>
  <si>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</si>
  <si>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</si>
  <si>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</si>
  <si>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</si>
  <si>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</si>
  <si>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</si>
  <si>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</si>
  <si>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</si>
  <si>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</si>
  <si>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</si>
  <si>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</si>
  <si>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</si>
  <si>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</si>
  <si>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</si>
  <si>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</si>
  <si>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</si>
  <si>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</si>
  <si>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</si>
  <si>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</si>
  <si>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</si>
  <si>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</si>
  <si>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</si>
  <si>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</si>
  <si>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</si>
  <si>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</si>
  <si>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</si>
  <si>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</si>
  <si>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</si>
  <si>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</si>
  <si>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</si>
  <si>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</si>
  <si>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</si>
  <si>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</si>
  <si>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</si>
  <si>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</si>
  <si>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</si>
  <si>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</si>
  <si>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</si>
  <si>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</si>
  <si>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</si>
  <si>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</si>
  <si>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</si>
  <si>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</si>
  <si>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</si>
  <si>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</si>
  <si>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</si>
  <si>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</si>
  <si>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</si>
  <si>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</si>
  <si>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</si>
  <si>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</si>
  <si>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</si>
  <si>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</si>
  <si>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</si>
  <si>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</si>
  <si>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</si>
  <si>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</si>
  <si>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</si>
  <si>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</si>
  <si>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</si>
  <si>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</si>
  <si>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</si>
  <si>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</si>
  <si>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</si>
  <si>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</si>
  <si>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</si>
  <si>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</si>
  <si>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</si>
  <si>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</si>
  <si>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</si>
  <si>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</si>
  <si>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</si>
  <si>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</si>
  <si>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</si>
  <si>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</si>
  <si>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</si>
  <si>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</si>
  <si>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</si>
  <si>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</si>
  <si>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</si>
  <si>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</si>
  <si>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</si>
  <si>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</si>
  <si>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</si>
  <si>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</si>
  <si>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</si>
  <si>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</si>
  <si>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</si>
  <si>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</si>
  <si>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</si>
  <si>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</si>
  <si>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</si>
  <si>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</si>
  <si>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</si>
  <si>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</si>
  <si>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</si>
  <si>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</si>
  <si>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</si>
  <si>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</si>
  <si>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</si>
  <si>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</si>
  <si>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</si>
  <si>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</si>
  <si>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</si>
  <si>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</si>
  <si>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</si>
  <si>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</si>
  <si>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</si>
  <si>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</si>
  <si>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</si>
  <si>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</si>
  <si>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</si>
  <si>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</si>
  <si>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</si>
  <si>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</si>
  <si>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</si>
  <si>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</si>
  <si>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</si>
  <si>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</si>
  <si>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</si>
  <si>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</si>
  <si>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</si>
  <si>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</si>
  <si>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</si>
  <si>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</si>
  <si>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</si>
  <si>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</si>
  <si>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</si>
  <si>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</si>
  <si>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</si>
  <si>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</si>
  <si>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</si>
  <si>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</si>
  <si>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</si>
  <si>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</si>
  <si>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</si>
  <si>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</si>
  <si>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</si>
  <si>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</si>
  <si>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</si>
  <si>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</si>
  <si>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</si>
  <si>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</si>
  <si>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</si>
  <si>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</si>
  <si>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</si>
  <si>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</si>
  <si>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</si>
  <si>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</si>
  <si>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</si>
  <si>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</si>
  <si>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</si>
  <si>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</si>
  <si>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</si>
  <si>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</si>
  <si>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</si>
  <si>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</si>
  <si>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</si>
  <si>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</si>
  <si>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</si>
  <si>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</si>
  <si>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</si>
  <si>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</si>
  <si>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</si>
  <si>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</si>
  <si>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</si>
  <si>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</si>
  <si>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</si>
  <si>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</si>
  <si>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</si>
  <si>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</si>
  <si>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</si>
  <si>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</si>
  <si>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</si>
  <si>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</si>
  <si>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</si>
  <si>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</si>
  <si>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</si>
  <si>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</si>
  <si>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</si>
  <si>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</si>
  <si>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</si>
  <si>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</si>
  <si>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</si>
  <si>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</si>
  <si>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</si>
  <si>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</si>
  <si>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</si>
  <si>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</si>
  <si>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</si>
  <si>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</si>
  <si>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</si>
  <si>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</si>
  <si>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</si>
  <si>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</si>
  <si>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</si>
  <si>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</si>
  <si>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</si>
  <si>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</si>
  <si>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</si>
  <si>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</si>
  <si>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</si>
  <si>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</si>
  <si>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</si>
  <si>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</si>
  <si>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</si>
  <si>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</si>
  <si>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</si>
  <si>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</si>
  <si>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</si>
  <si>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</si>
  <si>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</si>
  <si>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</si>
  <si>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</si>
  <si>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</si>
  <si>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</si>
  <si>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</si>
  <si>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</si>
  <si>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</si>
  <si>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</si>
  <si>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</si>
  <si>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</si>
  <si>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</si>
  <si>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</si>
  <si>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</si>
  <si>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</si>
  <si>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</si>
  <si>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</si>
  <si>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</si>
  <si>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</si>
  <si>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</si>
  <si>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</si>
  <si>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</si>
  <si>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</si>
  <si>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</si>
  <si>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</si>
  <si>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</si>
  <si>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</si>
  <si>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</si>
  <si>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</si>
  <si>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</si>
  <si>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</si>
  <si>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</si>
  <si>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</si>
  <si>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</si>
  <si>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</si>
  <si>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</si>
  <si>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</si>
  <si>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</si>
  <si>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</si>
  <si>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</si>
  <si>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</si>
  <si>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</si>
  <si>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</si>
  <si>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</si>
  <si>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</si>
  <si>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</si>
  <si>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</si>
  <si>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</si>
  <si>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</si>
  <si>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</si>
  <si>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</si>
  <si>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</si>
  <si>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</si>
  <si>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</si>
  <si>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</si>
  <si>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</si>
  <si>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</si>
  <si>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</si>
  <si>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</si>
  <si>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</si>
  <si>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</si>
  <si>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</si>
  <si>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</si>
  <si>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</si>
  <si>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</si>
  <si>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</si>
  <si>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</si>
  <si>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</si>
  <si>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</si>
  <si>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</si>
  <si>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</si>
  <si>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</si>
  <si>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</si>
  <si>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</si>
  <si>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</si>
  <si>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</si>
  <si>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</si>
  <si>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</si>
  <si>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</si>
  <si>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</si>
  <si>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</si>
  <si>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</si>
  <si>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</si>
  <si>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</si>
  <si>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</si>
  <si>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</si>
  <si>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</si>
  <si>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</si>
  <si>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</si>
  <si>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</si>
  <si>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</si>
  <si>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</si>
  <si>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</si>
  <si>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</si>
  <si>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</si>
  <si>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</si>
  <si>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</si>
  <si>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</si>
  <si>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</si>
  <si>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</si>
  <si>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</si>
  <si>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</si>
  <si>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</si>
  <si>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</si>
  <si>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</si>
  <si>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</si>
  <si>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</si>
  <si>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</si>
  <si>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</si>
  <si>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</si>
  <si>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</si>
  <si>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</si>
  <si>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</si>
  <si>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</si>
  <si>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</si>
  <si>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</si>
  <si>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</si>
  <si>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</si>
  <si>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</si>
  <si>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</si>
  <si>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</si>
  <si>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</si>
  <si>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</si>
  <si>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</si>
  <si>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</si>
  <si>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</si>
  <si>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</si>
  <si>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</si>
  <si>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</si>
  <si>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</si>
  <si>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</si>
  <si>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</si>
  <si>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</si>
  <si>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</si>
  <si>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</si>
  <si>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</si>
  <si>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</si>
  <si>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</si>
  <si>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</si>
  <si>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</si>
  <si>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</si>
  <si>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</si>
  <si>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</si>
  <si>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</si>
  <si>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</si>
  <si>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</si>
  <si>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</si>
  <si>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</si>
  <si>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</si>
  <si>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</si>
  <si>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</si>
  <si>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</si>
  <si>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</si>
  <si>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</si>
  <si>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</si>
  <si>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</si>
  <si>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</si>
  <si>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</si>
  <si>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</si>
  <si>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</si>
  <si>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</si>
  <si>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</si>
  <si>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</si>
  <si>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</si>
  <si>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</si>
  <si>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</si>
  <si>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</si>
  <si>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</si>
  <si>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</si>
  <si>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</si>
  <si>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</si>
  <si>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</si>
  <si>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</si>
  <si>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</si>
  <si>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</si>
  <si>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</si>
  <si>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</si>
  <si>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</si>
  <si>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</si>
  <si>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</si>
  <si>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</si>
  <si>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</si>
  <si>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</si>
  <si>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</si>
  <si>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</si>
  <si>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</si>
  <si>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</si>
  <si>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</si>
  <si>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</si>
  <si>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</si>
  <si>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</si>
  <si>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</si>
  <si>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</si>
  <si>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</si>
  <si>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</si>
  <si>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</si>
  <si>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</si>
  <si>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</si>
  <si>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</si>
  <si>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</si>
  <si>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</si>
  <si>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</si>
  <si>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</si>
  <si>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</si>
  <si>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</si>
  <si>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</si>
  <si>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</si>
  <si>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</si>
  <si>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</si>
  <si>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</si>
  <si>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</si>
  <si>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</si>
  <si>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</si>
  <si>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</si>
  <si>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</si>
  <si>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</si>
  <si>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</si>
  <si>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</si>
  <si>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</si>
  <si>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</si>
  <si>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</si>
  <si>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</si>
  <si>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</si>
  <si>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</si>
  <si>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</si>
  <si>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</si>
  <si>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</si>
  <si>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</si>
  <si>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</si>
  <si>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</si>
  <si>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</si>
  <si>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</si>
  <si>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</si>
  <si>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</si>
  <si>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</si>
  <si>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</si>
  <si>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</si>
  <si>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</si>
  <si>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</si>
  <si>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</si>
  <si>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</si>
  <si>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</si>
  <si>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</si>
  <si>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</si>
  <si>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</si>
  <si>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</si>
  <si>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</si>
  <si>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</si>
  <si>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</si>
  <si>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</si>
  <si>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</si>
  <si>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</si>
  <si>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</si>
  <si>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</si>
  <si>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</si>
  <si>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</si>
  <si>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</si>
  <si>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</si>
  <si>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</si>
  <si>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</si>
  <si>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</si>
  <si>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</si>
  <si>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</si>
  <si>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</si>
  <si>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</si>
  <si>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</si>
  <si>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</si>
  <si>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</si>
  <si>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</si>
  <si>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</si>
  <si>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</si>
  <si>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</si>
  <si>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</si>
  <si>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</si>
  <si>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</si>
  <si>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</si>
  <si>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</si>
  <si>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</si>
  <si>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</si>
  <si>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</si>
  <si>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</si>
  <si>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</si>
  <si>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</si>
  <si>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</si>
  <si>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</si>
  <si>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</si>
  <si>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</si>
  <si>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</si>
  <si>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</si>
  <si>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</si>
  <si>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</si>
  <si>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</si>
  <si>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</si>
  <si>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</si>
  <si>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</si>
  <si>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</si>
  <si>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</si>
  <si>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</si>
  <si>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</si>
  <si>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</si>
  <si>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</si>
  <si>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</si>
  <si>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</si>
  <si>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</si>
  <si>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</si>
  <si>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</si>
  <si>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</si>
  <si>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</si>
  <si>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</si>
  <si>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</si>
  <si>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</si>
  <si>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</si>
  <si>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</si>
  <si>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</si>
  <si>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</si>
  <si>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</si>
  <si>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</si>
  <si>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</si>
  <si>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</si>
  <si>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</si>
  <si>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</si>
  <si>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</si>
  <si>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</si>
  <si>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</si>
  <si>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</si>
  <si>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</si>
  <si>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</si>
  <si>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</si>
  <si>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</si>
  <si>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</si>
  <si>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</si>
  <si>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</si>
  <si>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</si>
  <si>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</si>
  <si>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</si>
  <si>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</si>
  <si>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</si>
  <si>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</si>
  <si>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</si>
  <si>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</si>
  <si>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</si>
  <si>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</si>
  <si>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</si>
  <si>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</si>
  <si>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</si>
  <si>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</si>
  <si>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</si>
  <si>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</si>
  <si>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</si>
  <si>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</si>
  <si>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</si>
  <si>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</si>
  <si>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</si>
  <si>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</si>
  <si>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</si>
  <si>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</si>
  <si>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</si>
  <si>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</si>
  <si>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</si>
  <si>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</si>
  <si>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</si>
  <si>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</si>
  <si>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</si>
  <si>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</si>
  <si>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</si>
  <si>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</si>
  <si>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</si>
  <si>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</si>
  <si>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</si>
  <si>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</si>
  <si>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</si>
  <si>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</si>
  <si>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</si>
  <si>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</si>
  <si>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</si>
  <si>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</si>
  <si>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</si>
  <si>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</si>
  <si>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</si>
  <si>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</si>
  <si>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</si>
  <si>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</si>
  <si>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</si>
  <si>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</si>
  <si>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</si>
  <si>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</si>
  <si>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</si>
  <si>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</si>
  <si>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</si>
  <si>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</si>
  <si>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</si>
  <si>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</si>
  <si>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</si>
  <si>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</si>
  <si>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</si>
  <si>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</si>
  <si>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</si>
  <si>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</si>
  <si>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</si>
  <si>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</si>
  <si>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</si>
  <si>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</si>
  <si>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</si>
  <si>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</si>
  <si>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</si>
  <si>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</si>
  <si>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</si>
  <si>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</si>
  <si>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</si>
  <si>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</si>
  <si>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</si>
  <si>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</si>
  <si>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</si>
  <si>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</si>
  <si>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</si>
  <si>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</si>
  <si>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</si>
  <si>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</si>
  <si>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</si>
  <si>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</si>
  <si>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</si>
  <si>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</si>
  <si>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</si>
  <si>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</si>
  <si>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</si>
  <si>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</si>
  <si>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</si>
  <si>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</si>
  <si>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</si>
  <si>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</si>
  <si>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</si>
  <si>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</si>
  <si>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</si>
  <si>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</si>
  <si>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</si>
  <si>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</si>
  <si>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</si>
  <si>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</si>
  <si>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</si>
  <si>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</si>
  <si>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</si>
  <si>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</si>
  <si>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</si>
  <si>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</si>
  <si>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</si>
  <si>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</si>
  <si>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</si>
  <si>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</si>
  <si>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</si>
  <si>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</si>
  <si>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</si>
  <si>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</si>
  <si>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</si>
  <si>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</si>
  <si>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</si>
  <si>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</si>
  <si>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</si>
  <si>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</si>
  <si>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</si>
  <si>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</si>
  <si>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</si>
  <si>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</si>
  <si>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</si>
  <si>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</si>
  <si>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</si>
  <si>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</si>
  <si>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</si>
  <si>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</si>
  <si>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</si>
  <si>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</si>
  <si>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</si>
  <si>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</si>
  <si>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</si>
  <si>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</si>
  <si>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</si>
  <si>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</si>
  <si>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</si>
  <si>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</si>
  <si>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</si>
  <si>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</si>
  <si>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</si>
  <si>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</si>
  <si>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</si>
  <si>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</si>
  <si>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</si>
  <si>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</si>
  <si>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</si>
  <si>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</si>
  <si>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</si>
  <si>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</si>
  <si>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</si>
  <si>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</si>
  <si>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</si>
  <si>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</si>
  <si>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</si>
  <si>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</si>
  <si>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</si>
  <si>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</si>
  <si>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</si>
  <si>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</si>
  <si>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</si>
  <si>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</si>
  <si>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</si>
  <si>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</si>
  <si>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</si>
  <si>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</si>
  <si>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</si>
  <si>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</si>
  <si>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</si>
  <si>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</si>
  <si>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</si>
  <si>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</si>
  <si>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</si>
  <si>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</si>
  <si>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</si>
  <si>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</si>
  <si>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</si>
  <si>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</si>
  <si>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</si>
  <si>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</si>
  <si>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</si>
  <si>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</si>
  <si>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</si>
  <si>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</si>
  <si>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</si>
  <si>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</si>
  <si>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</si>
  <si>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</si>
  <si>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</si>
  <si>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</si>
  <si>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</si>
  <si>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</si>
  <si>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</si>
  <si>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</si>
  <si>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</si>
  <si>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</si>
  <si>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</si>
  <si>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</si>
  <si>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</si>
  <si>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</si>
  <si>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</si>
  <si>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</si>
  <si>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</si>
  <si>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</si>
  <si>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</si>
  <si>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</si>
  <si>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</si>
  <si>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</si>
  <si>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</si>
  <si>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</si>
  <si>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</si>
  <si>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</si>
  <si>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</si>
  <si>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</si>
  <si>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</si>
  <si>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</si>
  <si>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</si>
  <si>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</si>
  <si>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</si>
  <si>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</si>
  <si>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</si>
  <si>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</si>
  <si>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</si>
  <si>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</si>
  <si>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</si>
  <si>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</si>
  <si>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</si>
  <si>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</si>
  <si>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</si>
  <si>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</si>
  <si>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</si>
  <si>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</si>
  <si>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</si>
  <si>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</si>
  <si>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</si>
  <si>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</si>
  <si>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</si>
  <si>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</si>
  <si>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</si>
  <si>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</si>
  <si>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</si>
  <si>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</si>
  <si>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</si>
  <si>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</si>
  <si>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</si>
  <si>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</si>
  <si>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</si>
  <si>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</si>
  <si>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</si>
  <si>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</si>
  <si>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</si>
  <si>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</si>
  <si>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</si>
  <si>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</si>
  <si>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</si>
  <si>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</si>
  <si>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</si>
  <si>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</si>
  <si>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</si>
  <si>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</si>
  <si>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</si>
  <si>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</si>
  <si>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</si>
  <si>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</si>
  <si>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</si>
  <si>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</si>
  <si>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</si>
  <si>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</si>
  <si>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</si>
  <si>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</si>
  <si>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</si>
  <si>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</si>
  <si>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</si>
  <si>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</si>
  <si>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</si>
  <si>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</si>
  <si>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</si>
  <si>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</si>
  <si>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</si>
  <si>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</si>
  <si>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</si>
  <si>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</si>
  <si>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</si>
  <si>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</si>
  <si>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</si>
  <si>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</si>
  <si>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</si>
  <si>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</si>
  <si>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</si>
  <si>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</si>
  <si>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</si>
  <si>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</si>
  <si>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</si>
  <si>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</si>
  <si>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</si>
  <si>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</si>
  <si>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</si>
  <si>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</si>
  <si>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</si>
  <si>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</si>
  <si>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</si>
  <si>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</si>
  <si>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</si>
  <si>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</si>
  <si>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</si>
  <si>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</si>
  <si>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</si>
  <si>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</si>
  <si>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</si>
  <si>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</si>
  <si>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</si>
  <si>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</si>
  <si>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</si>
  <si>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</si>
  <si>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</si>
  <si>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</si>
  <si>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</si>
  <si>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</si>
  <si>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</si>
  <si>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</si>
  <si>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</si>
  <si>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</si>
  <si>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</si>
  <si>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</si>
  <si>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</si>
  <si>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</si>
  <si>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</si>
  <si>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</si>
  <si>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</si>
  <si>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</si>
  <si>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</si>
  <si>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</si>
  <si>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</si>
  <si>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</si>
  <si>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</si>
  <si>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</si>
  <si>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</si>
  <si>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</si>
  <si>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</si>
  <si>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</si>
  <si>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</si>
  <si>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</si>
  <si>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</si>
  <si>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</si>
  <si>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</si>
  <si>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</si>
  <si>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</si>
  <si>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</si>
  <si>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</si>
  <si>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</si>
  <si>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</si>
  <si>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</si>
  <si>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</si>
  <si>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</si>
  <si>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</si>
  <si>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</si>
  <si>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</si>
  <si>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</si>
  <si>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</si>
  <si>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</si>
  <si>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</si>
  <si>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</si>
  <si>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</si>
  <si>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</si>
  <si>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</si>
  <si>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</si>
  <si>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</si>
  <si>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</si>
  <si>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</si>
  <si>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</si>
  <si>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</si>
  <si>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</si>
  <si>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</si>
  <si>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</si>
  <si>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</si>
  <si>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</si>
  <si>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</si>
  <si>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</si>
  <si>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</si>
  <si>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</si>
  <si>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</si>
  <si>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</si>
  <si>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</si>
  <si>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</si>
  <si>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</si>
  <si>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</si>
  <si>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</si>
  <si>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</si>
  <si>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</si>
  <si>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</si>
  <si>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</si>
  <si>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</si>
  <si>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</si>
  <si>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</si>
  <si>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</si>
  <si>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</si>
  <si>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</si>
  <si>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</si>
  <si>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</si>
  <si>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</si>
  <si>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</si>
  <si>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</si>
  <si>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</si>
  <si>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</si>
  <si>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</si>
  <si>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</si>
  <si>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</si>
  <si>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</si>
  <si>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</si>
  <si>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</si>
  <si>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</si>
  <si>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</si>
  <si>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</si>
  <si>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</si>
  <si>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</si>
  <si>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</si>
  <si>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</si>
  <si>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</si>
  <si>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</si>
  <si>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</si>
  <si>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</si>
  <si>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</si>
  <si>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</si>
  <si>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</si>
  <si>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</si>
  <si>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</si>
  <si>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</si>
  <si>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</si>
  <si>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</si>
  <si>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</si>
  <si>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</si>
  <si>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</si>
  <si>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</si>
  <si>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</si>
  <si>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</si>
  <si>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</si>
  <si>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</si>
  <si>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</si>
  <si>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</si>
  <si>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</si>
  <si>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</si>
  <si>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</si>
  <si>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</si>
  <si>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</si>
  <si>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</si>
  <si>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</si>
  <si>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</si>
  <si>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</si>
  <si>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</si>
  <si>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</si>
  <si>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</si>
  <si>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</si>
  <si>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</si>
  <si>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</si>
  <si>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</si>
  <si>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</si>
  <si>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</si>
  <si>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</si>
  <si>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</si>
  <si>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</si>
  <si>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</si>
  <si>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</si>
  <si>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</si>
  <si>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</si>
  <si>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</si>
  <si>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</si>
  <si>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</si>
  <si>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</si>
  <si>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</si>
  <si>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</si>
  <si>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</si>
  <si>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</si>
  <si>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</si>
  <si>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</si>
  <si>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</si>
  <si>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</si>
  <si>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</si>
  <si>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</si>
  <si>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</si>
  <si>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</si>
  <si>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</si>
  <si>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</si>
  <si>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</si>
  <si>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</si>
  <si>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</si>
  <si>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</si>
  <si>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</si>
  <si>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</si>
  <si>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</si>
  <si>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</si>
  <si>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</si>
  <si>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</si>
  <si>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</si>
  <si>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</si>
  <si>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</si>
  <si>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</si>
  <si>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</si>
  <si>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</si>
  <si>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</si>
  <si>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</si>
  <si>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</si>
  <si>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</si>
  <si>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</si>
  <si>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</si>
  <si>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</si>
  <si>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</si>
  <si>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</si>
  <si>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</si>
  <si>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</si>
  <si>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</si>
  <si>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</si>
  <si>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</si>
  <si>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</si>
  <si>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</si>
  <si>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</si>
  <si>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</si>
  <si>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</si>
  <si>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</si>
  <si>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</si>
  <si>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</si>
  <si>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</si>
  <si>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</si>
  <si>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</si>
  <si>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</si>
  <si>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</si>
  <si>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</si>
  <si>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</si>
  <si>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</si>
  <si>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</si>
  <si>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</si>
  <si>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</si>
  <si>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</si>
  <si>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</si>
  <si>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</si>
  <si>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</si>
  <si>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</si>
  <si>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</si>
  <si>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</si>
  <si>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</si>
  <si>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</si>
  <si>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</si>
  <si>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</si>
  <si>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</si>
  <si>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</si>
  <si>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</si>
  <si>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</si>
  <si>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</si>
  <si>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</si>
  <si>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</si>
  <si>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</si>
  <si>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</si>
  <si>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</si>
  <si>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</si>
  <si>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</si>
  <si>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</si>
  <si>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</si>
  <si>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</si>
  <si>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</si>
  <si>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</si>
  <si>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</si>
  <si>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</si>
  <si>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</si>
  <si>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</si>
  <si>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</si>
  <si>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</si>
  <si>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</si>
  <si>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</si>
  <si>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</si>
  <si>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</si>
  <si>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</si>
  <si>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</si>
  <si>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</si>
  <si>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</si>
  <si>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</si>
  <si>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</si>
  <si>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</si>
  <si>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</si>
  <si>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</si>
  <si>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</si>
  <si>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</si>
  <si>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</si>
  <si>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</si>
  <si>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</si>
  <si>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</si>
  <si>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</si>
  <si>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</si>
  <si>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</si>
  <si>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</si>
  <si>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</si>
  <si>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</si>
  <si>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</si>
  <si>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</si>
  <si>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</si>
  <si>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</si>
  <si>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</si>
  <si>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</si>
  <si>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</si>
  <si>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</si>
  <si>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</si>
  <si>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</si>
  <si>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</si>
  <si>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</si>
  <si>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</si>
  <si>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</si>
  <si>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</si>
  <si>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</si>
  <si>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</si>
  <si>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</si>
  <si>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</si>
  <si>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</si>
  <si>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</si>
  <si>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</si>
  <si>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</si>
  <si>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</si>
  <si>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</si>
  <si>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</si>
  <si>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</si>
  <si>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</si>
  <si>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</si>
  <si>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</si>
  <si>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</si>
  <si>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</si>
  <si>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</si>
  <si>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</si>
  <si>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</si>
  <si>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</si>
  <si>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</si>
  <si>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</si>
  <si>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</si>
  <si>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</si>
  <si>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</si>
  <si>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</si>
  <si>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</si>
  <si>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</si>
  <si>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</si>
  <si>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</si>
  <si>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</si>
  <si>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</si>
  <si>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</si>
  <si>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</si>
  <si>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</si>
  <si>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</si>
  <si>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</si>
  <si>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</si>
  <si>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</si>
  <si>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</si>
  <si>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</si>
  <si>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</si>
  <si>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</si>
  <si>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</si>
  <si>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</si>
  <si>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</si>
  <si>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</si>
  <si>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</si>
  <si>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</si>
  <si>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</si>
  <si>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</si>
  <si>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</si>
  <si>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</si>
  <si>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</si>
  <si>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</si>
  <si>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</si>
  <si>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</si>
  <si>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</si>
  <si>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</si>
  <si>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</si>
  <si>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</si>
  <si>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</si>
  <si>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</si>
  <si>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</si>
  <si>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</si>
  <si>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</si>
  <si>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</si>
  <si>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</si>
  <si>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</si>
  <si>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</si>
  <si>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</si>
  <si>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</si>
  <si>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</si>
  <si>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</si>
  <si>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</si>
  <si>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</si>
  <si>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</si>
  <si>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</si>
  <si>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</si>
  <si>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</si>
  <si>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</si>
  <si>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</si>
  <si>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</si>
  <si>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</si>
  <si>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</si>
  <si>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</si>
  <si>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</si>
  <si>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</si>
  <si>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</si>
  <si>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</si>
  <si>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</si>
  <si>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</si>
  <si>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</si>
  <si>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</si>
  <si>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</si>
  <si>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</si>
  <si>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</si>
  <si>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</si>
  <si>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</si>
  <si>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</si>
  <si>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</si>
  <si>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</si>
  <si>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</si>
  <si>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</si>
  <si>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</si>
  <si>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</si>
  <si>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</si>
  <si>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</si>
  <si>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</si>
  <si>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</si>
  <si>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</si>
  <si>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</si>
  <si>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</si>
  <si>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</si>
  <si>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</si>
  <si>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</si>
  <si>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</si>
  <si>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</si>
  <si>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</si>
  <si>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</si>
  <si>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</si>
  <si>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</si>
  <si>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</si>
  <si>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</si>
  <si>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</si>
  <si>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</si>
  <si>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</si>
  <si>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</si>
  <si>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</si>
  <si>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</si>
  <si>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</si>
  <si>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</si>
  <si>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</si>
  <si>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</si>
  <si>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</si>
  <si>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</si>
  <si>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</si>
  <si>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</si>
  <si>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</si>
  <si>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</si>
  <si>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</si>
  <si>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</si>
  <si>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</si>
  <si>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</si>
  <si>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</si>
  <si>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</si>
  <si>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</si>
  <si>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</si>
  <si>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</si>
  <si>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</si>
  <si>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</si>
  <si>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</si>
  <si>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</si>
  <si>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</si>
  <si>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</si>
  <si>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</si>
  <si>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</si>
  <si>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</si>
  <si>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</si>
  <si>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</si>
  <si>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</si>
  <si>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</si>
  <si>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</si>
  <si>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</si>
  <si>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</si>
  <si>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</si>
  <si>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</si>
  <si>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</si>
  <si>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</si>
  <si>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</si>
  <si>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</si>
  <si>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</si>
  <si>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</si>
  <si>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</si>
  <si>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</si>
  <si>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</si>
  <si>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</si>
  <si>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</si>
  <si>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</si>
  <si>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</si>
  <si>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</si>
  <si>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</si>
  <si>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</si>
  <si>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</si>
  <si>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</si>
  <si>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</si>
  <si>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</si>
  <si>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</si>
  <si>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</si>
  <si>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</si>
  <si>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</si>
  <si>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</si>
  <si>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</si>
  <si>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</si>
  <si>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</si>
  <si>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</si>
  <si>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</si>
  <si>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</si>
  <si>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</si>
  <si>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</si>
  <si>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</si>
  <si>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</si>
  <si>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</si>
  <si>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</si>
  <si>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</si>
  <si>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</si>
  <si>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</si>
  <si>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</si>
  <si>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</si>
  <si>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</si>
  <si>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</si>
  <si>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</si>
  <si>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</si>
  <si>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</si>
  <si>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</si>
  <si>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</si>
  <si>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</si>
  <si>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</si>
  <si>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</si>
  <si>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</si>
  <si>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</si>
  <si>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</si>
  <si>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</si>
  <si>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</si>
  <si>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</si>
  <si>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</si>
  <si>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</si>
  <si>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</si>
  <si>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</si>
  <si>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</si>
  <si>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</si>
  <si>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</si>
  <si>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</si>
  <si>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</si>
  <si>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</si>
  <si>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</si>
  <si>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</si>
  <si>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</si>
  <si>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</si>
  <si>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</si>
  <si>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</si>
  <si>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</si>
  <si>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</si>
  <si>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</si>
  <si>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</si>
  <si>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</si>
  <si>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</si>
  <si>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</si>
  <si>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</si>
  <si>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</si>
  <si>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</si>
  <si>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</si>
  <si>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</si>
  <si>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</si>
  <si>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</si>
  <si>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</si>
  <si>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</si>
  <si>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</si>
  <si>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</si>
  <si>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</si>
  <si>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</si>
  <si>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</si>
  <si>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</si>
  <si>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</si>
  <si>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</si>
  <si>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</si>
  <si>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</si>
  <si>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</si>
  <si>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</si>
  <si>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</si>
  <si>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</si>
  <si>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</si>
  <si>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</si>
  <si>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</si>
  <si>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</si>
  <si>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</si>
  <si>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</si>
  <si>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</si>
  <si>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</si>
  <si>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</si>
  <si>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</si>
  <si>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</si>
  <si>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</si>
  <si>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</si>
  <si>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</si>
  <si>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</si>
  <si>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</si>
  <si>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</si>
  <si>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</si>
  <si>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</si>
  <si>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</si>
  <si>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</si>
  <si>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</si>
  <si>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</si>
  <si>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</si>
  <si>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</si>
  <si>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</si>
  <si>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</si>
  <si>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</si>
  <si>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</si>
  <si>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</si>
  <si>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</si>
  <si>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</si>
  <si>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</si>
  <si>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</si>
  <si>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</si>
  <si>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</si>
  <si>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</si>
  <si>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</si>
  <si>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</si>
  <si>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</si>
  <si>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</si>
  <si>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</si>
  <si>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</si>
  <si>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</si>
  <si>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</si>
  <si>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</si>
  <si>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</si>
  <si>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</si>
  <si>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</si>
  <si>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</si>
  <si>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</si>
  <si>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</si>
  <si>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</si>
  <si>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</si>
  <si>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</si>
  <si>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</si>
  <si>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</si>
  <si>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</si>
  <si>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</si>
  <si>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</si>
  <si>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</si>
  <si>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</si>
  <si>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</si>
  <si>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</si>
  <si>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</si>
  <si>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</si>
  <si>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</si>
  <si>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</si>
  <si>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</si>
  <si>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</si>
  <si>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</si>
  <si>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</si>
  <si>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</si>
  <si>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</si>
  <si>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</si>
  <si>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</si>
  <si>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</si>
  <si>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</si>
  <si>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</si>
  <si>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</si>
  <si>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</si>
  <si>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</si>
  <si>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</si>
  <si>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</si>
  <si>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</si>
  <si>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</si>
  <si>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</si>
  <si>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</si>
  <si>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</si>
  <si>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</si>
  <si>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</si>
  <si>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</si>
  <si>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</si>
  <si>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</si>
  <si>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</si>
  <si>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</si>
  <si>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</si>
  <si>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</si>
  <si>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</si>
  <si>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</si>
  <si>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</si>
  <si>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</si>
  <si>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</si>
  <si>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</si>
  <si>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</si>
  <si>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</si>
  <si>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</si>
  <si>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</si>
  <si>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</si>
  <si>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</si>
  <si>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</si>
  <si>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</si>
  <si>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</si>
  <si>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</si>
  <si>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</si>
  <si>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</si>
  <si>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</si>
  <si>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</si>
  <si>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</si>
  <si>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</si>
  <si>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</si>
  <si>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</si>
  <si>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</si>
  <si>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</si>
  <si>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</si>
  <si>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</si>
  <si>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</si>
  <si>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</si>
  <si>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</si>
  <si>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</si>
  <si>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</si>
  <si>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</si>
  <si>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</si>
  <si>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</si>
  <si>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</si>
  <si>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</si>
  <si>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</si>
  <si>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</si>
  <si>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</si>
  <si>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</si>
  <si>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</si>
  <si>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</si>
  <si>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</si>
  <si>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</si>
  <si>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</si>
  <si>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</si>
  <si>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</si>
  <si>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</si>
  <si>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</si>
  <si>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</si>
  <si>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</si>
  <si>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</si>
  <si>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</si>
  <si>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</si>
  <si>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</si>
  <si>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</si>
  <si>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</si>
  <si>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</si>
  <si>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</si>
  <si>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</si>
  <si>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</si>
  <si>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</si>
  <si>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</si>
  <si>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</si>
  <si>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</si>
  <si>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</si>
  <si>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</si>
  <si>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</si>
  <si>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</si>
  <si>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</si>
  <si>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</si>
  <si>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</si>
  <si>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</si>
  <si>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</si>
  <si>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</si>
  <si>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</si>
  <si>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</si>
  <si>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</si>
  <si>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</si>
  <si>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</si>
  <si>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</si>
  <si>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</si>
  <si>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</si>
  <si>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</si>
  <si>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</si>
  <si>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</si>
  <si>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</si>
  <si>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</si>
  <si>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</si>
  <si>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</si>
  <si>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</si>
  <si>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</si>
  <si>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</si>
  <si>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</si>
  <si>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</si>
  <si>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</si>
  <si>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</si>
  <si>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</si>
  <si>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</si>
  <si>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</si>
  <si>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</si>
  <si>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</si>
  <si>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</si>
  <si>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</si>
  <si>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</si>
  <si>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</si>
  <si>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</si>
  <si>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</si>
  <si>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</si>
  <si>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</si>
  <si>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</si>
  <si>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</si>
  <si>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</si>
  <si>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</si>
  <si>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</si>
  <si>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</si>
  <si>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</si>
  <si>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</si>
  <si>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</si>
  <si>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</si>
  <si>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</si>
  <si>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</si>
  <si>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</si>
  <si>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</si>
  <si>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</si>
  <si>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</si>
  <si>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</si>
  <si>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</si>
  <si>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</si>
  <si>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</si>
  <si>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</si>
  <si>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</si>
  <si>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</si>
  <si>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</si>
  <si>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</si>
  <si>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</si>
  <si>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</si>
  <si>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</si>
  <si>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</si>
  <si>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</si>
  <si>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</si>
  <si>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</si>
  <si>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</si>
  <si>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</si>
  <si>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</si>
  <si>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</si>
  <si>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</si>
  <si>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</si>
  <si>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</si>
  <si>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</si>
  <si>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</si>
  <si>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</si>
  <si>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</si>
  <si>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</si>
  <si>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</si>
  <si>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</si>
  <si>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</si>
  <si>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</si>
  <si>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</si>
  <si>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</si>
  <si>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</si>
  <si>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</si>
  <si>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</si>
  <si>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</si>
  <si>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</si>
  <si>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</si>
  <si>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</si>
  <si>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</si>
  <si>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</si>
  <si>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</si>
  <si>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</si>
  <si>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</si>
  <si>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</si>
  <si>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</si>
  <si>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</si>
  <si>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</si>
  <si>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</si>
  <si>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</si>
  <si>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</si>
  <si>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</si>
  <si>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</si>
  <si>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</si>
  <si>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</si>
  <si>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</si>
  <si>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</si>
  <si>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</si>
  <si>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</si>
  <si>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</si>
  <si>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</si>
  <si>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</si>
  <si>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</si>
  <si>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</si>
  <si>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</si>
  <si>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</si>
  <si>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</si>
  <si>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</si>
  <si>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</si>
  <si>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</si>
  <si>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</si>
  <si>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</si>
  <si>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</si>
  <si>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</si>
  <si>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</si>
  <si>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</si>
  <si>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</si>
  <si>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</si>
  <si>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</si>
  <si>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</si>
  <si>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</si>
  <si>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</si>
  <si>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</si>
  <si>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</si>
  <si>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</si>
  <si>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</si>
  <si>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</si>
  <si>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</si>
  <si>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</si>
  <si>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</si>
  <si>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</si>
  <si>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</si>
  <si>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</si>
  <si>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</si>
  <si>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</si>
  <si>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</si>
  <si>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</si>
  <si>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</si>
  <si>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</si>
  <si>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</si>
  <si>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</si>
  <si>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</si>
  <si>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</si>
  <si>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</si>
  <si>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</si>
  <si>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</si>
  <si>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</si>
  <si>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</si>
  <si>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</si>
  <si>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</si>
  <si>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</si>
  <si>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</si>
  <si>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</si>
  <si>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</si>
  <si>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</si>
  <si>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</si>
  <si>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</si>
  <si>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</si>
  <si>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</si>
  <si>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</si>
  <si>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</si>
  <si>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</si>
  <si>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</si>
  <si>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</si>
  <si>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</si>
  <si>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</si>
  <si>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</si>
  <si>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</si>
  <si>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</si>
  <si>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</si>
  <si>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</si>
  <si>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</si>
  <si>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</si>
  <si>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</si>
  <si>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</si>
  <si>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</si>
  <si>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</si>
  <si>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</si>
  <si>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</si>
  <si>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</si>
  <si>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</si>
  <si>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</si>
  <si>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</si>
  <si>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</si>
  <si>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</si>
  <si>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</si>
  <si>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</si>
  <si>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</si>
  <si>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</si>
  <si>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</si>
  <si>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</si>
  <si>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</si>
  <si>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</si>
  <si>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</si>
  <si>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</si>
  <si>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</si>
  <si>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</si>
  <si>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</si>
  <si>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</si>
  <si>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</si>
  <si>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</si>
  <si>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</si>
  <si>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</si>
  <si>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</si>
  <si>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</si>
  <si>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</si>
  <si>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</si>
  <si>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</si>
  <si>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</si>
  <si>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</si>
  <si>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</si>
  <si>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</si>
  <si>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</si>
  <si>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</si>
  <si>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</si>
  <si>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</si>
  <si>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</si>
  <si>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</si>
  <si>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</si>
  <si>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</si>
  <si>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</si>
  <si>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</si>
  <si>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</si>
  <si>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</si>
  <si>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</si>
  <si>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</si>
  <si>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</si>
  <si>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</si>
  <si>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</si>
  <si>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</si>
  <si>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</si>
  <si>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</si>
  <si>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</si>
  <si>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</si>
  <si>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</si>
  <si>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</si>
  <si>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</si>
  <si>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</si>
  <si>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</si>
  <si>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</si>
  <si>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</si>
  <si>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</si>
  <si>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</si>
  <si>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</si>
  <si>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</si>
  <si>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</si>
  <si>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</si>
  <si>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</si>
  <si>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</si>
  <si>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</si>
  <si>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</si>
  <si>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</si>
  <si>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</si>
  <si>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</si>
  <si>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</si>
  <si>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</si>
  <si>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</si>
  <si>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</si>
  <si>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</si>
  <si>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</si>
  <si>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</si>
  <si>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</si>
  <si>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</si>
  <si>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</si>
  <si>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</si>
  <si>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</si>
  <si>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</si>
  <si>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</si>
  <si>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</si>
  <si>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</si>
  <si>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</si>
  <si>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</si>
  <si>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</si>
  <si>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</si>
  <si>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</si>
  <si>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</si>
  <si>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</si>
  <si>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</si>
  <si>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</si>
  <si>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</si>
  <si>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</si>
  <si>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</si>
  <si>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</si>
  <si>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</si>
  <si>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</si>
  <si>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</si>
  <si>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</si>
  <si>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</si>
  <si>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</si>
  <si>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</si>
  <si>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</si>
  <si>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</si>
  <si>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</si>
  <si>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</si>
  <si>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</si>
  <si>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</si>
  <si>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</si>
  <si>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</si>
  <si>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</si>
  <si>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</si>
  <si>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</si>
  <si>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</si>
  <si>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</si>
  <si>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</si>
  <si>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</si>
  <si>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</si>
  <si>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</si>
  <si>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</si>
  <si>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</si>
  <si>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</si>
  <si>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</si>
  <si>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</si>
  <si>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</si>
  <si>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</si>
  <si>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</si>
  <si>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</si>
  <si>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</si>
  <si>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</si>
  <si>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</si>
  <si>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</si>
  <si>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</si>
  <si>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</si>
  <si>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</si>
  <si>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</si>
  <si>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</si>
  <si>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</si>
  <si>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</si>
  <si>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</si>
  <si>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</si>
  <si>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</si>
  <si>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</si>
  <si>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</si>
  <si>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</si>
  <si>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</si>
  <si>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</si>
  <si>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</si>
  <si>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</si>
  <si>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</si>
  <si>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</si>
  <si>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</si>
  <si>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</si>
  <si>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</si>
  <si>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</si>
  <si>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</si>
  <si>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</si>
  <si>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</si>
  <si>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</si>
  <si>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</si>
  <si>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</si>
  <si>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</si>
  <si>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</si>
  <si>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</si>
  <si>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</si>
  <si>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</si>
  <si>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</si>
  <si>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</si>
  <si>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</si>
  <si>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</si>
  <si>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</si>
  <si>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</si>
  <si>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</si>
  <si>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</si>
  <si>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</si>
  <si>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</si>
  <si>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</si>
  <si>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</si>
  <si>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</si>
  <si>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</si>
  <si>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</si>
  <si>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</si>
  <si>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</si>
  <si>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</si>
  <si>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</si>
  <si>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</si>
  <si>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</si>
  <si>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</si>
  <si>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</si>
  <si>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</si>
  <si>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</si>
  <si>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</si>
  <si>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</si>
  <si>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</si>
  <si>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</si>
  <si>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</si>
  <si>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</si>
  <si>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</si>
  <si>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</si>
  <si>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</si>
  <si>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</si>
  <si>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</si>
  <si>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</si>
  <si>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</si>
  <si>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</si>
  <si>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</si>
  <si>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</si>
  <si>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</si>
  <si>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</si>
  <si>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</si>
  <si>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</si>
  <si>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</si>
  <si>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</si>
  <si>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</si>
  <si>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</si>
  <si>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</si>
  <si>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</si>
  <si>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</si>
  <si>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</si>
  <si>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</si>
  <si>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</si>
  <si>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</si>
  <si>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</si>
  <si>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</si>
  <si>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</si>
  <si>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</si>
  <si>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</si>
  <si>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</si>
  <si>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</si>
  <si>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</si>
  <si>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</si>
  <si>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</si>
  <si>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</si>
  <si>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</si>
  <si>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</si>
  <si>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</si>
  <si>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</si>
  <si>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</si>
  <si>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</si>
  <si>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</si>
  <si>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</si>
  <si>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</si>
  <si>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</si>
  <si>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</si>
  <si>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</si>
  <si>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</si>
  <si>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</si>
  <si>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</si>
  <si>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</si>
  <si>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</si>
  <si>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</si>
  <si>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</si>
  <si>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</si>
  <si>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</si>
  <si>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</si>
  <si>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</si>
  <si>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</si>
  <si>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</si>
  <si>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</si>
  <si>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</si>
  <si>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</si>
  <si>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</si>
  <si>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</si>
  <si>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</si>
  <si>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</si>
  <si>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</si>
  <si>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</si>
  <si>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</si>
  <si>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</si>
  <si>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</si>
  <si>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</si>
  <si>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</si>
  <si>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</si>
  <si>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</si>
  <si>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</si>
  <si>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</si>
  <si>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</si>
  <si>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</si>
  <si>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</si>
  <si>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</si>
  <si>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</si>
  <si>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</si>
  <si>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</si>
  <si>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</si>
  <si>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</si>
  <si>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</si>
  <si>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</si>
  <si>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</si>
  <si>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</si>
  <si>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</si>
  <si>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</si>
  <si>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</si>
  <si>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</si>
  <si>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</si>
  <si>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</si>
  <si>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</si>
  <si>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</si>
  <si>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</si>
  <si>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</si>
  <si>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</si>
  <si>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</si>
  <si>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</si>
  <si>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</si>
  <si>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</si>
  <si>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</si>
  <si>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</si>
  <si>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</si>
  <si>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</si>
  <si>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</si>
  <si>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</si>
  <si>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</si>
  <si>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</si>
  <si>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</si>
  <si>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</si>
  <si>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</si>
  <si>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</si>
  <si>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</si>
  <si>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</si>
  <si>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</si>
  <si>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</si>
  <si>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</si>
  <si>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</si>
  <si>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</si>
  <si>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</si>
  <si>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</si>
  <si>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</si>
  <si>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</si>
  <si>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</si>
  <si>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</si>
  <si>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</si>
  <si>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</si>
  <si>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</si>
  <si>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</si>
  <si>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</si>
  <si>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</si>
  <si>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</si>
  <si>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</si>
  <si>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</si>
  <si>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</si>
  <si>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</si>
  <si>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</si>
  <si>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</si>
  <si>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</si>
  <si>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</si>
  <si>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</si>
  <si>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</si>
  <si>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</si>
  <si>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</si>
  <si>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</si>
  <si>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</si>
  <si>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</si>
  <si>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</si>
  <si>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</si>
  <si>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</si>
  <si>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</si>
  <si>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</si>
  <si>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</si>
  <si>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</si>
  <si>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</si>
  <si>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</si>
  <si>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</si>
  <si>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</si>
  <si>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</si>
  <si>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</si>
  <si>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</si>
  <si>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</si>
  <si>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</si>
  <si>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</si>
  <si>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</si>
  <si>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</si>
  <si>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</si>
  <si>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</si>
  <si>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</si>
  <si>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</si>
  <si>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</si>
  <si>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</si>
  <si>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</si>
  <si>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</si>
  <si>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</si>
  <si>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</si>
  <si>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</si>
  <si>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</si>
  <si>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</si>
  <si>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</si>
  <si>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</si>
  <si>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</si>
  <si>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</si>
  <si>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</si>
  <si>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</si>
  <si>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</si>
  <si>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</si>
  <si>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</si>
  <si>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</si>
  <si>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</si>
  <si>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</si>
  <si>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</si>
  <si>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</si>
  <si>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</si>
  <si>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</si>
  <si>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</si>
  <si>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</si>
  <si>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</si>
  <si>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</si>
  <si>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</si>
  <si>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</si>
  <si>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</si>
  <si>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</si>
  <si>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</si>
  <si>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</si>
  <si>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</si>
  <si>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</si>
  <si>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</si>
  <si>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</si>
  <si>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</si>
  <si>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</si>
  <si>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</si>
  <si>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</si>
  <si>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</si>
  <si>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</si>
  <si>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</si>
  <si>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</si>
  <si>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</si>
  <si>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</si>
  <si>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</si>
  <si>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</si>
  <si>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</si>
  <si>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</si>
  <si>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</si>
  <si>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</si>
  <si>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</si>
  <si>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</si>
  <si>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</si>
  <si>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</si>
  <si>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</si>
  <si>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</si>
  <si>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</si>
  <si>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</si>
  <si>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</si>
  <si>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</si>
  <si>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</si>
  <si>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</si>
  <si>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</si>
  <si>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</si>
  <si>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</si>
  <si>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</si>
  <si>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</si>
  <si>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</si>
  <si>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</si>
  <si>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</si>
  <si>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</si>
  <si>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</si>
  <si>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</si>
  <si>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</si>
  <si>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</si>
  <si>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</si>
  <si>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</si>
  <si>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</si>
  <si>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</si>
  <si>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</si>
  <si>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</si>
  <si>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</si>
  <si>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</si>
  <si>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</si>
  <si>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</si>
  <si>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</si>
  <si>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</si>
  <si>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</si>
  <si>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</si>
  <si>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</si>
  <si>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</si>
  <si>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</si>
  <si>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</si>
  <si>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</si>
  <si>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</si>
  <si>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</si>
  <si>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</si>
  <si>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</si>
  <si>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</si>
  <si>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</si>
  <si>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</si>
  <si>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</si>
  <si>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</si>
  <si>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</si>
  <si>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</si>
  <si>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</si>
  <si>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</si>
  <si>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</si>
  <si>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</si>
  <si>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</si>
  <si>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</si>
  <si>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</si>
  <si>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</si>
  <si>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</si>
  <si>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</si>
  <si>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</si>
  <si>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</si>
  <si>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</si>
  <si>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</si>
  <si>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</si>
  <si>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</si>
  <si>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</si>
  <si>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</si>
  <si>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</si>
  <si>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</si>
  <si>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</si>
  <si>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</si>
  <si>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</si>
  <si>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</si>
  <si>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</si>
  <si>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</si>
  <si>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</si>
  <si>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</si>
  <si>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</si>
  <si>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</si>
  <si>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</si>
  <si>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</si>
  <si>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</si>
  <si>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</si>
  <si>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</si>
  <si>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</si>
  <si>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</si>
  <si>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</si>
  <si>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</si>
  <si>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</si>
  <si>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</si>
  <si>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</si>
  <si>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</si>
  <si>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</si>
  <si>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</si>
  <si>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</si>
  <si>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</si>
  <si>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</si>
  <si>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</si>
  <si>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</si>
  <si>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</si>
  <si>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</si>
  <si>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</si>
  <si>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</si>
  <si>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</si>
  <si>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</si>
  <si>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</si>
  <si>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</si>
  <si>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</si>
  <si>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</si>
  <si>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</si>
  <si>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</si>
  <si>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</si>
  <si>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</si>
  <si>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</si>
  <si>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</si>
  <si>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</si>
  <si>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</si>
  <si>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</si>
  <si>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</si>
  <si>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</si>
  <si>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</si>
  <si>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</si>
  <si>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</si>
  <si>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</si>
  <si>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</si>
  <si>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</si>
  <si>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</si>
  <si>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</si>
  <si>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</si>
  <si>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</si>
  <si>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</si>
  <si>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</si>
  <si>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</si>
  <si>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</si>
  <si>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</si>
  <si>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</si>
  <si>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</si>
  <si>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</si>
  <si>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</si>
  <si>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</si>
  <si>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</si>
  <si>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</si>
  <si>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</si>
  <si>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</si>
  <si>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</si>
  <si>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</si>
  <si>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</si>
  <si>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</si>
  <si>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</si>
  <si>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</si>
  <si>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</si>
  <si>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</si>
  <si>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</si>
  <si>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</si>
  <si>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</si>
  <si>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</si>
  <si>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</si>
  <si>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</si>
  <si>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</si>
  <si>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</si>
  <si>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</si>
  <si>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</si>
  <si>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</si>
  <si>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</si>
  <si>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</si>
  <si>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</si>
  <si>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</si>
  <si>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</si>
  <si>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</si>
  <si>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</si>
  <si>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</si>
  <si>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</si>
  <si>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</si>
  <si>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</si>
  <si>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</si>
  <si>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</si>
  <si>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</si>
  <si>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</si>
  <si>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</si>
  <si>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</si>
  <si>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</si>
  <si>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</si>
  <si>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</si>
  <si>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</si>
  <si>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</si>
  <si>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</si>
  <si>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</si>
  <si>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</si>
  <si>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</si>
  <si>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</si>
  <si>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</si>
  <si>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</si>
  <si>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</si>
  <si>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</si>
  <si>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</si>
  <si>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</si>
  <si>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</si>
  <si>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</si>
  <si>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</si>
  <si>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</si>
  <si>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</si>
  <si>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</si>
  <si>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</si>
  <si>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</si>
  <si>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</si>
  <si>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</si>
  <si>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</si>
  <si>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</si>
  <si>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</si>
  <si>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</si>
  <si>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</si>
  <si>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</si>
  <si>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</si>
  <si>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</si>
  <si>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</si>
  <si>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</si>
  <si>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</si>
  <si>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</si>
  <si>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</si>
  <si>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</si>
  <si>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</si>
  <si>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</si>
  <si>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</si>
  <si>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</si>
  <si>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</si>
  <si>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</si>
  <si>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</si>
  <si>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</si>
  <si>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</si>
  <si>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</si>
  <si>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</si>
  <si>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</si>
  <si>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</si>
  <si>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</si>
  <si>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</si>
  <si>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</si>
  <si>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</si>
  <si>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</si>
  <si>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</si>
  <si>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</si>
  <si>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</si>
  <si>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</si>
  <si>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</si>
  <si>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</si>
  <si>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</si>
  <si>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</si>
  <si>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</si>
  <si>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</si>
  <si>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</si>
  <si>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</si>
  <si>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</si>
  <si>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</si>
  <si>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</si>
  <si>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</si>
  <si>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</si>
  <si>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</si>
  <si>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</si>
  <si>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</si>
  <si>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</si>
  <si>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</si>
  <si>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</si>
  <si>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</si>
  <si>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</si>
  <si>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</si>
  <si>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</si>
  <si>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</si>
  <si>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</si>
  <si>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</si>
  <si>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</si>
  <si>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</si>
  <si>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</si>
  <si>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</si>
  <si>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</si>
  <si>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</si>
  <si>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</si>
  <si>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</si>
  <si>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</si>
  <si>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</si>
  <si>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</si>
  <si>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</si>
  <si>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</si>
  <si>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</si>
  <si>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</si>
  <si>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</si>
  <si>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</si>
  <si>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</si>
  <si>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</si>
  <si>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</si>
  <si>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</si>
  <si>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</si>
  <si>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</si>
  <si>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</si>
  <si>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</si>
  <si>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</si>
  <si>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</si>
  <si>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</si>
  <si>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</si>
  <si>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</si>
  <si>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</si>
  <si>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</si>
  <si>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</si>
  <si>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</si>
  <si>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</si>
  <si>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</si>
  <si>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</si>
  <si>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</si>
  <si>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</si>
  <si>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</si>
  <si>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</si>
  <si>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</si>
  <si>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</si>
  <si>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</si>
  <si>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</si>
  <si>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</si>
  <si>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</si>
  <si>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</si>
  <si>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</si>
  <si>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</si>
  <si>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</si>
  <si>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</si>
  <si>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</si>
  <si>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</si>
  <si>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</si>
  <si>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</si>
  <si>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</si>
  <si>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</si>
  <si>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</si>
  <si>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</si>
  <si>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</si>
  <si>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</si>
  <si>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</si>
  <si>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</si>
  <si>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</si>
  <si>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</si>
  <si>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</si>
  <si>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</si>
  <si>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</si>
  <si>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</si>
  <si>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</si>
  <si>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</si>
  <si>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</si>
  <si>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</si>
  <si>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</si>
  <si>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</si>
  <si>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</si>
  <si>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</si>
  <si>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</si>
  <si>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</si>
  <si>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</si>
  <si>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</si>
  <si>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</si>
  <si>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</si>
  <si>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</si>
  <si>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</si>
  <si>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</si>
  <si>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</si>
  <si>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</si>
  <si>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</si>
  <si>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</si>
  <si>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</si>
  <si>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</si>
  <si>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</si>
  <si>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</si>
  <si>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</si>
  <si>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</si>
  <si>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</si>
  <si>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</si>
  <si>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</si>
  <si>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</si>
  <si>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</si>
  <si>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</si>
  <si>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</si>
  <si>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</si>
  <si>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</si>
  <si>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</si>
  <si>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</si>
  <si>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</si>
  <si>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</si>
  <si>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</si>
  <si>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</si>
  <si>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</si>
  <si>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</si>
  <si>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</si>
  <si>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</si>
  <si>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</si>
  <si>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</si>
  <si>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</si>
  <si>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</si>
  <si>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</si>
  <si>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</si>
  <si>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</si>
  <si>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</si>
  <si>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</si>
  <si>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</si>
  <si>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</si>
  <si>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</si>
  <si>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</si>
  <si>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</si>
  <si>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</si>
  <si>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</si>
  <si>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</si>
  <si>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</si>
  <si>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</si>
  <si>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</si>
  <si>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</si>
  <si>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</si>
  <si>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</si>
  <si>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</si>
  <si>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</si>
  <si>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</si>
  <si>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</si>
  <si>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</si>
  <si>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</si>
  <si>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</si>
  <si>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</si>
  <si>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</si>
  <si>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</si>
  <si>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</si>
  <si>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</si>
  <si>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</si>
  <si>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</si>
  <si>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</si>
  <si>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</si>
  <si>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</si>
  <si>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</si>
  <si>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</si>
  <si>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</si>
  <si>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</si>
  <si>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</si>
  <si>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</si>
  <si>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</si>
  <si>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</si>
  <si>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</si>
  <si>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</si>
  <si>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</si>
  <si>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</si>
  <si>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</si>
  <si>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</si>
  <si>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</si>
  <si>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</si>
  <si>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</si>
  <si>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</si>
  <si>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</si>
  <si>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</si>
  <si>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</si>
  <si>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</si>
  <si>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</si>
  <si>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</si>
  <si>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</si>
  <si>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</si>
  <si>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</si>
  <si>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</si>
  <si>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</si>
  <si>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</si>
  <si>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</si>
  <si>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</si>
  <si>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</si>
  <si>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</si>
  <si>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</si>
  <si>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</si>
  <si>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</si>
  <si>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</si>
  <si>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</si>
  <si>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</si>
  <si>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</si>
  <si>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</si>
  <si>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</si>
  <si>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</si>
  <si>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</si>
  <si>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</si>
  <si>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</si>
  <si>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</si>
  <si>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</si>
  <si>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</si>
  <si>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</si>
  <si>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</si>
  <si>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</si>
  <si>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</si>
  <si>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</si>
  <si>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</si>
  <si>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</si>
  <si>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</si>
  <si>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</si>
  <si>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</si>
  <si>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</si>
  <si>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</si>
  <si>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</si>
  <si>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</si>
  <si>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</si>
  <si>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</si>
  <si>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</si>
  <si>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</si>
  <si>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</si>
  <si>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</si>
  <si>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</si>
  <si>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</si>
  <si>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</si>
  <si>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</si>
  <si>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</si>
  <si>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</si>
  <si>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</si>
  <si>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</si>
  <si>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</si>
  <si>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</si>
  <si>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</si>
  <si>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</si>
  <si>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</si>
  <si>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</si>
  <si>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</si>
  <si>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</si>
  <si>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</si>
  <si>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</si>
  <si>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</si>
  <si>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</si>
  <si>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</si>
  <si>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</si>
  <si>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</si>
  <si>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</si>
  <si>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</si>
  <si>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</si>
  <si>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</si>
  <si>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</si>
  <si>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</si>
  <si>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</si>
  <si>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</si>
  <si>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</si>
  <si>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</si>
  <si>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</si>
  <si>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</si>
  <si>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</si>
  <si>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</si>
  <si>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</si>
  <si>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</si>
  <si>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</si>
  <si>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</si>
  <si>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</si>
  <si>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</si>
  <si>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</si>
  <si>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</si>
  <si>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</si>
  <si>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</si>
  <si>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</si>
  <si>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</si>
  <si>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</si>
  <si>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</si>
  <si>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</si>
  <si>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</si>
  <si>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</si>
  <si>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</si>
  <si>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</si>
  <si>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</si>
  <si>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</si>
  <si>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</si>
  <si>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</si>
  <si>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</si>
  <si>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</si>
  <si>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</si>
  <si>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</si>
  <si>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</si>
  <si>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</si>
  <si>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</si>
  <si>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</si>
  <si>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</si>
  <si>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</si>
  <si>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</si>
  <si>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</si>
  <si>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</si>
  <si>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</si>
  <si>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</si>
  <si>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</si>
  <si>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</si>
  <si>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</si>
  <si>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</si>
  <si>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</si>
  <si>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</si>
  <si>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</si>
  <si>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</si>
  <si>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</si>
  <si>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</si>
  <si>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</si>
  <si>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</si>
  <si>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</si>
  <si>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</si>
  <si>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</si>
  <si>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</si>
  <si>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</si>
  <si>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</si>
  <si>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</si>
  <si>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</si>
  <si>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</si>
  <si>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</si>
  <si>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</si>
  <si>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</si>
  <si>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</si>
  <si>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</si>
  <si>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</si>
  <si>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</si>
  <si>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</si>
  <si>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</si>
  <si>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</si>
  <si>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</si>
  <si>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</si>
  <si>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</si>
  <si>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</si>
  <si>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</si>
  <si>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</si>
  <si>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</si>
  <si>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</si>
  <si>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</si>
  <si>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</si>
  <si>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</si>
  <si>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</si>
  <si>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</si>
  <si>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</si>
  <si>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</si>
  <si>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</si>
  <si>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</si>
  <si>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</si>
  <si>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</si>
  <si>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</si>
  <si>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</si>
  <si>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</si>
  <si>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</si>
  <si>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</si>
  <si>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</si>
  <si>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</si>
  <si>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</si>
  <si>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</si>
  <si>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</si>
  <si>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</si>
  <si>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</si>
  <si>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</si>
  <si>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</si>
  <si>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</si>
  <si>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</si>
  <si>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</si>
  <si>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</si>
  <si>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</si>
  <si>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</si>
  <si>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</si>
  <si>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</si>
  <si>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</si>
  <si>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</si>
  <si>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</si>
  <si>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</si>
  <si>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</si>
  <si>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</si>
  <si>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</si>
  <si>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</si>
  <si>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</si>
  <si>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</si>
  <si>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</si>
  <si>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</si>
  <si>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</si>
  <si>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</si>
  <si>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</si>
  <si>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</si>
  <si>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</si>
  <si>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</si>
  <si>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</si>
  <si>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</si>
  <si>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</si>
  <si>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</si>
  <si>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</si>
  <si>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</si>
  <si>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</si>
  <si>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</si>
  <si>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</si>
  <si>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</si>
  <si>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</si>
  <si>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</si>
  <si>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</si>
  <si>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</si>
  <si>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</si>
  <si>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</si>
  <si>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</si>
  <si>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</si>
  <si>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</si>
  <si>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</si>
  <si>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</si>
  <si>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</si>
  <si>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</si>
  <si>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</si>
  <si>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</si>
  <si>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</si>
  <si>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</si>
  <si>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</si>
  <si>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</si>
  <si>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</si>
  <si>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</si>
  <si>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</si>
  <si>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</si>
  <si>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</si>
  <si>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</si>
  <si>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</si>
  <si>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</si>
  <si>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</si>
  <si>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</si>
  <si>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</si>
  <si>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</si>
  <si>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</si>
  <si>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</si>
  <si>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</si>
  <si>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</si>
  <si>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</si>
  <si>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</si>
  <si>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</si>
  <si>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</si>
  <si>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</si>
  <si>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</si>
  <si>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</si>
  <si>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</si>
  <si>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</si>
  <si>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</si>
  <si>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</si>
  <si>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</si>
  <si>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</si>
  <si>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</si>
  <si>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</si>
  <si>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</si>
  <si>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</si>
  <si>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</si>
  <si>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</si>
  <si>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</si>
  <si>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</si>
  <si>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</si>
  <si>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</si>
  <si>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</si>
  <si>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</si>
  <si>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</si>
  <si>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</si>
  <si>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</si>
  <si>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</si>
  <si>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</si>
  <si>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</si>
  <si>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</si>
  <si>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</si>
  <si>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</si>
  <si>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</si>
  <si>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</si>
  <si>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</si>
  <si>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</si>
  <si>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</si>
  <si>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</si>
  <si>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</si>
  <si>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</si>
  <si>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</si>
  <si>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</si>
  <si>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</si>
  <si>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</si>
  <si>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</si>
  <si>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</si>
  <si>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</si>
  <si>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</si>
  <si>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</si>
  <si>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</si>
  <si>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</si>
  <si>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</si>
  <si>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</si>
  <si>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</si>
  <si>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</si>
  <si>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</si>
  <si>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</si>
  <si>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</si>
  <si>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</si>
  <si>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</si>
  <si>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</si>
  <si>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</si>
  <si>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</si>
  <si>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</si>
  <si>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</si>
  <si>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</si>
  <si>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</si>
  <si>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</si>
  <si>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</si>
  <si>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</si>
  <si>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</si>
  <si>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</si>
  <si>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</si>
  <si>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</si>
  <si>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</si>
  <si>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</si>
  <si>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</si>
  <si>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</si>
  <si>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</si>
  <si>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</si>
  <si>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</si>
  <si>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</si>
  <si>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</si>
  <si>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</si>
  <si>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</si>
  <si>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</si>
  <si>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</si>
  <si>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</si>
  <si>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</si>
  <si>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</si>
  <si>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</si>
  <si>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</si>
  <si>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</si>
  <si>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</si>
  <si>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</si>
  <si>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</si>
  <si>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</si>
  <si>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</si>
  <si>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</si>
  <si>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</si>
  <si>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</si>
  <si>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</si>
  <si>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</si>
  <si>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</si>
  <si>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</si>
  <si>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</si>
  <si>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</si>
  <si>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</si>
  <si>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</si>
  <si>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</si>
  <si>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</si>
  <si>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</si>
  <si>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</si>
  <si>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</si>
  <si>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</si>
  <si>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</si>
  <si>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</si>
  <si>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</si>
  <si>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</si>
  <si>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</si>
  <si>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</si>
  <si>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</si>
  <si>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</si>
  <si>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</si>
  <si>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</si>
  <si>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</si>
  <si>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</si>
  <si>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</si>
  <si>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</si>
  <si>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</si>
  <si>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</si>
  <si>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</si>
  <si>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</si>
  <si>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</si>
  <si>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</si>
  <si>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</si>
  <si>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</si>
  <si>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</si>
  <si>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</si>
  <si>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</si>
  <si>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</si>
  <si>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</si>
  <si>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</si>
  <si>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</si>
  <si>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</si>
  <si>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</si>
  <si>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</si>
  <si>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</si>
  <si>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</si>
  <si>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</si>
  <si>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</si>
  <si>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</si>
  <si>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</si>
  <si>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</si>
  <si>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</si>
  <si>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</si>
  <si>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</si>
  <si>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</si>
  <si>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</si>
  <si>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</si>
  <si>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</si>
  <si>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</si>
  <si>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</si>
  <si>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</si>
  <si>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</si>
  <si>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</si>
  <si>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</si>
  <si>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</si>
  <si>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</si>
  <si>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</si>
  <si>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</si>
  <si>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</si>
  <si>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</si>
  <si>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</si>
  <si>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</si>
  <si>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</si>
  <si>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</si>
  <si>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</si>
  <si>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</si>
  <si>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</si>
  <si>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</si>
  <si>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</si>
  <si>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</si>
  <si>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</si>
  <si>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</si>
  <si>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</si>
  <si>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</si>
  <si>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</si>
  <si>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</si>
  <si>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</si>
  <si>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</si>
  <si>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</si>
  <si>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</si>
  <si>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</si>
  <si>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</si>
  <si>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</si>
  <si>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</si>
  <si>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</si>
  <si>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</si>
  <si>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</si>
  <si>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</si>
  <si>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</si>
  <si>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</si>
  <si>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</si>
  <si>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</si>
  <si>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</si>
  <si>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</si>
  <si>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</si>
  <si>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</si>
  <si>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</si>
  <si>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</si>
  <si>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</si>
  <si>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</si>
  <si>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</si>
  <si>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</si>
  <si>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</si>
  <si>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</si>
  <si>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</si>
  <si>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</si>
  <si>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</si>
  <si>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</si>
  <si>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</si>
  <si>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</si>
  <si>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</si>
  <si>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</si>
  <si>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</si>
  <si>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</si>
  <si>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</si>
  <si>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</si>
  <si>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</si>
  <si>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</si>
  <si>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</si>
  <si>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</si>
  <si>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</si>
  <si>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</si>
  <si>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</si>
  <si>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</si>
  <si>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</si>
  <si>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</si>
  <si>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</si>
  <si>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</si>
  <si>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</si>
  <si>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</si>
  <si>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</si>
  <si>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</si>
  <si>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</si>
  <si>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</si>
  <si>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</si>
  <si>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</si>
  <si>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</si>
  <si>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</si>
  <si>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</si>
  <si>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</si>
  <si>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</si>
  <si>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</si>
  <si>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</si>
  <si>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</si>
  <si>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</si>
  <si>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</si>
  <si>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</si>
  <si>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</si>
  <si>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</si>
  <si>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</si>
  <si>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</si>
  <si>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</si>
  <si>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</si>
  <si>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</si>
  <si>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</si>
  <si>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</si>
  <si>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</si>
  <si>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</si>
  <si>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</si>
  <si>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</si>
  <si>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</si>
  <si>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</si>
  <si>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</si>
  <si>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</si>
  <si>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</si>
  <si>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</si>
  <si>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</si>
  <si>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</si>
  <si>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</si>
  <si>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</si>
  <si>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</si>
  <si>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</si>
  <si>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</si>
  <si>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</si>
  <si>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</si>
  <si>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</si>
  <si>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</si>
  <si>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</si>
  <si>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</si>
  <si>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</si>
  <si>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</si>
  <si>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</si>
  <si>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</si>
  <si>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</si>
  <si>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</si>
  <si>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</si>
  <si>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</si>
  <si>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</si>
  <si>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</si>
  <si>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</si>
  <si>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</si>
  <si>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</si>
  <si>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</si>
  <si>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</si>
  <si>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</si>
  <si>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</si>
  <si>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</si>
  <si>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</si>
  <si>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</si>
  <si>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</si>
  <si>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</si>
  <si>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</si>
  <si>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</si>
  <si>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</si>
  <si>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</si>
  <si>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</si>
  <si>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</si>
  <si>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</si>
  <si>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</si>
  <si>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</si>
  <si>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</si>
  <si>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</si>
  <si>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</si>
  <si>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</si>
  <si>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</si>
  <si>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</si>
  <si>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</si>
  <si>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</si>
  <si>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</si>
  <si>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</si>
  <si>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</si>
  <si>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</si>
  <si>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</si>
  <si>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</si>
  <si>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</si>
  <si>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</si>
  <si>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</si>
  <si>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</si>
  <si>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</si>
  <si>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</si>
  <si>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</si>
  <si>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</si>
  <si>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</si>
  <si>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</si>
  <si>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</si>
  <si>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</si>
  <si>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</si>
  <si>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</si>
  <si>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</si>
  <si>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</si>
  <si>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</si>
  <si>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</si>
  <si>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</si>
  <si>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</si>
  <si>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</si>
  <si>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</si>
  <si>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</si>
  <si>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</si>
  <si>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</si>
  <si>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</si>
  <si>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</si>
  <si>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</si>
  <si>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</si>
  <si>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</si>
  <si>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</si>
  <si>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</si>
  <si>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</si>
  <si>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</si>
  <si>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</si>
  <si>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</si>
  <si>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</si>
  <si>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</si>
  <si>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</si>
  <si>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</si>
  <si>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</si>
  <si>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</si>
  <si>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</si>
  <si>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</si>
  <si>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</si>
  <si>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</si>
  <si>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</si>
  <si>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</si>
  <si>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</si>
  <si>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</si>
  <si>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</si>
  <si>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</si>
  <si>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</si>
  <si>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</si>
  <si>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</si>
  <si>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</si>
  <si>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</si>
  <si>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</si>
  <si>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</si>
  <si>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</si>
  <si>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</si>
  <si>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</si>
  <si>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</si>
  <si>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</si>
  <si>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</si>
  <si>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</si>
  <si>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</si>
  <si>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</si>
  <si>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</si>
  <si>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</si>
  <si>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</si>
  <si>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</si>
  <si>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</si>
  <si>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</si>
  <si>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</si>
  <si>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</si>
  <si>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</si>
  <si>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</si>
  <si>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</si>
  <si>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</si>
  <si>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</si>
  <si>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</si>
  <si>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</si>
  <si>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</si>
  <si>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</si>
  <si>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</si>
  <si>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</si>
  <si>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</si>
  <si>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</si>
  <si>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</si>
  <si>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</si>
  <si>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</si>
  <si>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</si>
  <si>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</si>
  <si>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</si>
  <si>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</si>
  <si>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</si>
  <si>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</si>
  <si>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</si>
  <si>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</si>
  <si>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</si>
  <si>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</si>
  <si>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</si>
  <si>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</si>
  <si>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</si>
  <si>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</si>
  <si>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</si>
  <si>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</si>
  <si>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</si>
  <si>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</si>
  <si>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</si>
  <si>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</si>
  <si>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</si>
  <si>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</si>
  <si>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</si>
  <si>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</si>
  <si>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</si>
  <si>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</si>
  <si>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</si>
  <si>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</si>
  <si>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</si>
  <si>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</si>
  <si>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</si>
  <si>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</si>
  <si>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</si>
  <si>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</si>
  <si>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</si>
  <si>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</si>
  <si>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</si>
  <si>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</si>
  <si>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</si>
  <si>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</si>
  <si>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</si>
  <si>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</si>
  <si>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</si>
  <si>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</si>
  <si>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</si>
  <si>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</si>
  <si>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</si>
  <si>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</si>
  <si>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</si>
  <si>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</si>
  <si>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</si>
  <si>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</si>
  <si>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</si>
  <si>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</si>
  <si>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</si>
  <si>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</si>
  <si>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</si>
  <si>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</si>
  <si>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</si>
  <si>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</si>
  <si>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</si>
  <si>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</si>
  <si>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</si>
  <si>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</si>
  <si>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</si>
  <si>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</si>
  <si>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</si>
  <si>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</si>
  <si>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</si>
  <si>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</si>
  <si>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</si>
  <si>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</si>
  <si>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</si>
  <si>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</si>
  <si>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</si>
  <si>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</si>
  <si>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</si>
  <si>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</si>
  <si>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</si>
  <si>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</si>
  <si>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</si>
  <si>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</si>
  <si>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</si>
  <si>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</si>
  <si>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</si>
  <si>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</si>
  <si>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</si>
  <si>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</si>
  <si>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</si>
  <si>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</si>
  <si>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</si>
  <si>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</si>
  <si>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</si>
  <si>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</si>
  <si>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</si>
  <si>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</si>
  <si>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</si>
  <si>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</si>
  <si>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</si>
  <si>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</si>
  <si>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</si>
  <si>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</si>
  <si>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</si>
  <si>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</si>
  <si>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</si>
  <si>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</si>
  <si>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</si>
  <si>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</si>
  <si>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</si>
  <si>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</si>
  <si>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</si>
  <si>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</si>
  <si>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</si>
  <si>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</si>
  <si>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</si>
  <si>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</si>
  <si>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</si>
  <si>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</si>
  <si>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</si>
  <si>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</si>
  <si>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</si>
  <si>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</si>
  <si>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</si>
  <si>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</si>
  <si>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</si>
  <si>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</si>
  <si>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</si>
  <si>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</si>
  <si>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</si>
  <si>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</si>
  <si>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</si>
  <si>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</si>
  <si>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</si>
  <si>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</si>
  <si>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</si>
  <si>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</si>
  <si>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</si>
  <si>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</si>
  <si>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</si>
  <si>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</si>
  <si>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</si>
  <si>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</si>
  <si>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</si>
  <si>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</si>
  <si>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</si>
  <si>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</si>
  <si>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</si>
  <si>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</si>
  <si>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</si>
  <si>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</si>
  <si>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</si>
  <si>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</si>
  <si>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</si>
  <si>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</si>
  <si>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</si>
  <si>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</si>
  <si>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</si>
  <si>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</si>
  <si>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</si>
  <si>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</si>
  <si>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</si>
  <si>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</si>
  <si>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</si>
  <si>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</si>
  <si>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</si>
  <si>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</si>
  <si>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</si>
  <si>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</si>
  <si>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</si>
  <si>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</si>
  <si>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</si>
  <si>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</si>
  <si>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</si>
  <si>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</si>
  <si>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</si>
  <si>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</si>
  <si>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</si>
  <si>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</si>
  <si>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</si>
  <si>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</si>
  <si>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</si>
  <si>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</si>
  <si>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</si>
  <si>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</si>
  <si>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</si>
  <si>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</si>
  <si>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</si>
  <si>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</si>
  <si>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</si>
  <si>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</si>
  <si>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</si>
  <si>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</si>
  <si>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</si>
  <si>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</si>
  <si>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</si>
  <si>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</si>
  <si>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</si>
  <si>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</si>
  <si>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</si>
  <si>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</si>
  <si>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</si>
  <si>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</si>
  <si>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</si>
  <si>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</si>
  <si>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</si>
  <si>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</si>
  <si>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</si>
  <si>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</si>
  <si>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</si>
  <si>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</si>
  <si>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</si>
  <si>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</si>
  <si>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</si>
  <si>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</si>
  <si>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</si>
  <si>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</si>
  <si>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</si>
  <si>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</si>
  <si>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</si>
  <si>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</si>
  <si>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</si>
  <si>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</si>
  <si>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</si>
  <si>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</si>
  <si>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</si>
  <si>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</si>
  <si>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</si>
  <si>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</si>
  <si>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</si>
  <si>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</si>
  <si>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</si>
  <si>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</si>
  <si>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</si>
  <si>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</si>
  <si>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</si>
  <si>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</si>
  <si>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</si>
  <si>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</si>
  <si>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</si>
  <si>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</si>
  <si>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</si>
  <si>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</si>
  <si>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</si>
  <si>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</si>
  <si>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</si>
  <si>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</si>
  <si>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</si>
  <si>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</si>
  <si>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</si>
  <si>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</si>
  <si>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</si>
  <si>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</si>
  <si>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</si>
  <si>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</si>
  <si>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</si>
  <si>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</si>
  <si>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</si>
  <si>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</si>
  <si>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</si>
  <si>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</si>
  <si>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</si>
  <si>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</si>
  <si>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</si>
  <si>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</si>
  <si>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</si>
  <si>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</si>
  <si>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</si>
  <si>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</si>
  <si>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</si>
  <si>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</si>
  <si>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</si>
  <si>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</si>
  <si>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</si>
  <si>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</si>
  <si>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</si>
  <si>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</si>
  <si>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</si>
  <si>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</si>
  <si>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</si>
  <si>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</si>
  <si>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</si>
  <si>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</si>
  <si>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</si>
  <si>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</si>
  <si>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</si>
  <si>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</si>
  <si>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</si>
  <si>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</si>
  <si>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</si>
  <si>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</si>
  <si>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</si>
  <si>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</si>
  <si>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</si>
  <si>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</si>
  <si>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</si>
  <si>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</si>
  <si>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</si>
  <si>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</si>
  <si>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</si>
  <si>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</si>
  <si>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</si>
  <si>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</si>
  <si>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</si>
  <si>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</si>
  <si>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</si>
  <si>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</si>
  <si>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</si>
  <si>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</si>
  <si>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</si>
  <si>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</si>
  <si>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</si>
  <si>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</si>
  <si>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</si>
  <si>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</si>
  <si>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</si>
  <si>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</si>
  <si>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</si>
  <si>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</si>
  <si>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</si>
  <si>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</si>
  <si>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</si>
  <si>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</si>
  <si>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</si>
  <si>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</si>
  <si>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</si>
  <si>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</si>
  <si>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</si>
  <si>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</si>
  <si>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</si>
  <si>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</si>
  <si>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</si>
  <si>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</si>
  <si>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</si>
  <si>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</si>
  <si>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</si>
  <si>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</si>
  <si>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</si>
  <si>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</si>
  <si>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</si>
  <si>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</si>
  <si>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</si>
  <si>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</si>
  <si>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</si>
  <si>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</si>
  <si>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</si>
  <si>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</si>
  <si>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</si>
  <si>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</si>
  <si>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</si>
  <si>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</si>
  <si>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</si>
  <si>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</si>
  <si>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</si>
  <si>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</si>
  <si>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</si>
  <si>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</si>
  <si>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</si>
  <si>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</si>
  <si>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</si>
  <si>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</si>
  <si>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</si>
  <si>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</si>
  <si>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</si>
  <si>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</si>
  <si>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</si>
  <si>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</si>
  <si>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</si>
  <si>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</si>
  <si>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</si>
  <si>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</si>
  <si>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</si>
  <si>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</si>
  <si>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</si>
  <si>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</si>
  <si>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</si>
  <si>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</si>
  <si>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</si>
  <si>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</si>
  <si>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</si>
  <si>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</si>
  <si>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</si>
  <si>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</si>
  <si>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</si>
  <si>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</si>
  <si>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</si>
  <si>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</si>
  <si>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</si>
  <si>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</si>
  <si>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</si>
  <si>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</si>
  <si>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</si>
  <si>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</si>
  <si>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</si>
  <si>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</si>
  <si>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</si>
  <si>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</si>
  <si>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</si>
  <si>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</si>
  <si>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</si>
  <si>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</si>
  <si>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</si>
  <si>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</si>
  <si>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</si>
  <si>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</si>
  <si>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</si>
  <si>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</si>
  <si>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</si>
  <si>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</si>
  <si>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</si>
  <si>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</si>
  <si>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</si>
  <si>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</si>
  <si>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</si>
  <si>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</si>
  <si>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</si>
  <si>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</si>
  <si>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</si>
  <si>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</si>
  <si>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</si>
  <si>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</si>
  <si>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</si>
  <si>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</si>
  <si>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</si>
  <si>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</si>
  <si>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</si>
  <si>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</si>
  <si>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</si>
  <si>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</si>
  <si>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</si>
  <si>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</si>
  <si>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</si>
  <si>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</si>
  <si>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</si>
  <si>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</si>
  <si>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</si>
  <si>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</si>
  <si>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</si>
  <si>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</si>
  <si>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</si>
  <si>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</si>
  <si>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</si>
  <si>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</si>
  <si>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</si>
  <si>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</si>
  <si>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</si>
  <si>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</si>
  <si>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</si>
  <si>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</si>
  <si>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</si>
  <si>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</si>
  <si>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</si>
  <si>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</si>
  <si>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</si>
  <si>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</si>
  <si>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</si>
  <si>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</si>
  <si>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</si>
  <si>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</si>
  <si>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</si>
  <si>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</si>
  <si>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</si>
  <si>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</si>
  <si>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</si>
  <si>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</si>
  <si>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</si>
  <si>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</si>
  <si>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</si>
  <si>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</si>
  <si>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</si>
  <si>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</si>
  <si>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</si>
  <si>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</si>
  <si>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</si>
  <si>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</si>
  <si>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</si>
  <si>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</si>
  <si>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</si>
  <si>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</si>
  <si>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</si>
  <si>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</si>
  <si>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</si>
  <si>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</si>
  <si>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</si>
  <si>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</si>
  <si>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</si>
  <si>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</si>
  <si>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</si>
  <si>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</si>
  <si>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</si>
  <si>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</si>
  <si>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</si>
  <si>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</si>
  <si>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</si>
  <si>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</si>
  <si>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</si>
  <si>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</si>
  <si>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</si>
  <si>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</si>
  <si>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</si>
  <si>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</si>
  <si>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</si>
  <si>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</si>
  <si>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</si>
  <si>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</si>
  <si>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</si>
  <si>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</si>
  <si>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</si>
  <si>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</si>
  <si>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</si>
  <si>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</si>
  <si>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</si>
  <si>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</si>
  <si>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</si>
  <si>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</si>
  <si>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</si>
  <si>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</si>
  <si>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</si>
  <si>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</si>
  <si>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</si>
  <si>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</si>
  <si>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</si>
  <si>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</si>
  <si>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</si>
  <si>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</si>
  <si>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</si>
  <si>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</si>
  <si>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</si>
  <si>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</si>
  <si>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</si>
  <si>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</si>
  <si>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</si>
  <si>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</si>
  <si>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</si>
  <si>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</si>
  <si>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</si>
  <si>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</si>
  <si>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</si>
  <si>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</si>
  <si>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</si>
  <si>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</si>
  <si>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</si>
  <si>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</si>
  <si>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</si>
  <si>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</si>
  <si>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</si>
  <si>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</si>
  <si>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</si>
  <si>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</si>
  <si>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</si>
  <si>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</si>
  <si>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</si>
  <si>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</si>
  <si>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</si>
  <si>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</si>
  <si>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</si>
  <si>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</si>
  <si>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</si>
  <si>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</si>
  <si>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</si>
  <si>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</si>
  <si>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</si>
  <si>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</si>
  <si>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</si>
  <si>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</si>
  <si>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</si>
  <si>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</si>
  <si>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</si>
  <si>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</si>
  <si>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</si>
  <si>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</si>
  <si>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</si>
  <si>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</si>
  <si>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</si>
  <si>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</si>
  <si>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</si>
  <si>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</si>
  <si>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</si>
  <si>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</si>
  <si>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</si>
  <si>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</si>
  <si>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</si>
  <si>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</si>
  <si>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</si>
  <si>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</si>
  <si>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</si>
  <si>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</si>
  <si>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</si>
  <si>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</si>
  <si>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</si>
  <si>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</si>
  <si>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</si>
  <si>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</si>
  <si>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</si>
  <si>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</si>
  <si>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</si>
  <si>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</si>
  <si>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</si>
  <si>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</si>
  <si>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</si>
  <si>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</si>
  <si>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</si>
  <si>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</si>
  <si>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</si>
  <si>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</si>
  <si>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</si>
  <si>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</si>
  <si>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</si>
  <si>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</si>
  <si>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</si>
  <si>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</si>
  <si>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</si>
  <si>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</si>
  <si>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</si>
  <si>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</si>
  <si>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</si>
  <si>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</si>
  <si>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</si>
  <si>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</si>
  <si>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</si>
  <si>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</si>
  <si>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</si>
  <si>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</si>
  <si>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</si>
  <si>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</si>
  <si>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</si>
  <si>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</si>
  <si>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</si>
  <si>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</si>
  <si>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</si>
  <si>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</si>
  <si>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</si>
  <si>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</si>
  <si>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</si>
  <si>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</si>
  <si>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</si>
  <si>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</si>
  <si>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</si>
  <si>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</si>
  <si>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</si>
  <si>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</si>
  <si>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</si>
  <si>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</si>
  <si>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</si>
  <si>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</si>
  <si>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</si>
  <si>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</si>
  <si>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</si>
  <si>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</si>
  <si>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</si>
  <si>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</si>
  <si>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</si>
  <si>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</si>
  <si>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</si>
  <si>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</si>
  <si>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</si>
  <si>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</si>
  <si>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</si>
  <si>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</si>
  <si>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</si>
  <si>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</si>
  <si>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</si>
  <si>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</si>
  <si>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</si>
  <si>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</si>
  <si>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</si>
  <si>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</si>
  <si>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</si>
  <si>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</si>
  <si>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</si>
  <si>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</si>
  <si>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</si>
  <si>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</si>
  <si>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</si>
  <si>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</si>
  <si>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</si>
  <si>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</si>
  <si>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</si>
  <si>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</si>
  <si>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</si>
  <si>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</si>
  <si>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</si>
  <si>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</si>
  <si>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</si>
  <si>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</si>
  <si>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</si>
  <si>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</si>
  <si>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</si>
  <si>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</si>
  <si>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</si>
  <si>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</si>
  <si>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</si>
  <si>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</si>
  <si>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</si>
  <si>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</si>
  <si>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</si>
  <si>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</si>
  <si>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</si>
  <si>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</si>
  <si>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</si>
  <si>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</si>
  <si>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</si>
  <si>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</si>
  <si>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</si>
  <si>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</si>
  <si>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</si>
  <si>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</si>
  <si>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</si>
  <si>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</si>
  <si>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</si>
  <si>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</si>
  <si>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</si>
  <si>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</si>
  <si>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</si>
  <si>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</si>
  <si>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</si>
  <si>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</si>
  <si>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</si>
  <si>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</si>
  <si>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</si>
  <si>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</si>
  <si>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</si>
  <si>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</si>
  <si>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</si>
  <si>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</si>
  <si>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</si>
  <si>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</si>
  <si>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</si>
  <si>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</si>
  <si>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</si>
  <si>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</si>
  <si>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</si>
  <si>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</si>
  <si>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</si>
  <si>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</si>
  <si>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</si>
  <si>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</si>
  <si>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</si>
  <si>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</si>
  <si>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</si>
  <si>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</si>
  <si>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</si>
  <si>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</si>
  <si>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</si>
  <si>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</si>
  <si>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</si>
  <si>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</si>
  <si>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</si>
  <si>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</si>
  <si>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</si>
  <si>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</si>
  <si>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</si>
  <si>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</si>
  <si>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</si>
  <si>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</si>
  <si>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</si>
  <si>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</si>
  <si>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</si>
  <si>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</si>
  <si>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</si>
  <si>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</si>
  <si>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</si>
  <si>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</si>
  <si>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</si>
  <si>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</si>
  <si>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</si>
  <si>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</si>
  <si>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</si>
  <si>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</si>
  <si>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</si>
  <si>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</si>
  <si>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</si>
  <si>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</si>
  <si>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</si>
  <si>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</si>
  <si>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</si>
  <si>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</si>
  <si>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</si>
  <si>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</si>
  <si>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</si>
  <si>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</si>
  <si>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</si>
  <si>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</si>
  <si>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</si>
  <si>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</si>
  <si>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</si>
  <si>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</si>
  <si>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</si>
  <si>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</si>
  <si>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</si>
  <si>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</si>
  <si>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</si>
  <si>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</si>
  <si>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</si>
  <si>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</si>
  <si>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</si>
  <si>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</si>
  <si>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</si>
  <si>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</si>
  <si>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</si>
  <si>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</si>
  <si>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</si>
  <si>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</si>
  <si>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</si>
  <si>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</si>
  <si>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</si>
  <si>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</si>
  <si>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</si>
  <si>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</si>
  <si>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</si>
  <si>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</si>
  <si>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</si>
  <si>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</si>
  <si>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</si>
  <si>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</si>
  <si>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</si>
  <si>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</si>
  <si>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</si>
  <si>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</si>
  <si>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</si>
  <si>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</si>
  <si>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</si>
  <si>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</si>
  <si>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</si>
  <si>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</si>
  <si>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</si>
  <si>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</si>
  <si>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</si>
  <si>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</si>
  <si>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</si>
  <si>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</si>
  <si>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</si>
  <si>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</si>
  <si>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</si>
  <si>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</si>
  <si>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</si>
  <si>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</si>
  <si>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</si>
  <si>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</si>
  <si>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</si>
  <si>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</si>
  <si>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</si>
  <si>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</si>
  <si>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</si>
  <si>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</si>
  <si>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</si>
  <si>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</si>
  <si>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</si>
  <si>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</si>
  <si>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</si>
  <si>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</si>
  <si>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</si>
  <si>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</si>
  <si>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</si>
  <si>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</si>
  <si>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</si>
  <si>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</si>
  <si>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</si>
  <si>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</si>
  <si>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</si>
  <si>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</si>
  <si>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</si>
  <si>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</si>
  <si>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</si>
  <si>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</si>
  <si>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</si>
  <si>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</si>
  <si>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</si>
  <si>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</si>
  <si>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</si>
  <si>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</si>
  <si>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</si>
  <si>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</si>
  <si>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</si>
  <si>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</si>
  <si>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</si>
  <si>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</si>
  <si>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</si>
  <si>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</si>
  <si>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</si>
  <si>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</si>
  <si>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</si>
  <si>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</si>
  <si>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</si>
  <si>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</si>
  <si>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</si>
  <si>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</si>
  <si>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</si>
  <si>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</si>
  <si>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</si>
  <si>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</si>
  <si>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</si>
  <si>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</si>
  <si>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</si>
  <si>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</si>
  <si>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</si>
  <si>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</si>
  <si>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</si>
  <si>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</si>
  <si>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</si>
  <si>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</si>
  <si>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</si>
  <si>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</si>
  <si>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</si>
  <si>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</si>
  <si>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</si>
  <si>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</si>
  <si>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</si>
  <si>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</si>
  <si>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</si>
  <si>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</si>
  <si>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</si>
  <si>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</si>
  <si>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</si>
  <si>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</si>
  <si>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</si>
  <si>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</si>
  <si>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</si>
  <si>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</si>
  <si>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</si>
  <si>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</si>
  <si>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</si>
  <si>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</si>
  <si>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</si>
  <si>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</si>
  <si>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</si>
  <si>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</si>
  <si>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</si>
  <si>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</si>
  <si>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</si>
  <si>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</si>
  <si>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</si>
  <si>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</si>
  <si>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</si>
  <si>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</si>
  <si>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</si>
  <si>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</si>
  <si>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</si>
  <si>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</si>
  <si>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</si>
  <si>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</si>
  <si>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</si>
  <si>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</si>
  <si>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</si>
  <si>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</si>
  <si>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</si>
  <si>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</si>
  <si>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</si>
  <si>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</si>
  <si>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</si>
  <si>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</si>
  <si>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</si>
  <si>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</si>
  <si>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</si>
  <si>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</si>
  <si>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</si>
  <si>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</si>
  <si>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</si>
  <si>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</si>
  <si>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</si>
  <si>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</si>
  <si>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</si>
  <si>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</si>
  <si>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</si>
  <si>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</si>
  <si>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</si>
  <si>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</si>
  <si>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</si>
  <si>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</si>
  <si>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</si>
  <si>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</si>
  <si>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</si>
  <si>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</si>
  <si>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</si>
  <si>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</si>
  <si>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</si>
  <si>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</si>
  <si>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</si>
  <si>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</si>
  <si>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</si>
  <si>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</si>
  <si>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</si>
  <si>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</si>
  <si>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</si>
  <si>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</si>
  <si>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</si>
  <si>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</si>
  <si>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</si>
  <si>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</si>
  <si>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</si>
  <si>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</si>
  <si>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</si>
  <si>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</si>
  <si>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</si>
  <si>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</si>
  <si>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</si>
  <si>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</si>
  <si>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</si>
  <si>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</si>
  <si>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</si>
  <si>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</si>
  <si>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</si>
  <si>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</si>
  <si>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</si>
  <si>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</si>
  <si>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</si>
  <si>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</si>
  <si>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</si>
  <si>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</si>
  <si>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</si>
  <si>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</si>
  <si>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</si>
  <si>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</si>
  <si>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</si>
  <si>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</si>
  <si>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</si>
  <si>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</si>
  <si>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</si>
  <si>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</si>
  <si>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</si>
  <si>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</si>
  <si>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</si>
  <si>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</si>
  <si>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</si>
  <si>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</si>
  <si>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</si>
  <si>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</si>
  <si>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</si>
  <si>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</si>
  <si>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</si>
  <si>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</si>
  <si>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</si>
  <si>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</si>
  <si>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</si>
  <si>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</si>
  <si>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</si>
  <si>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</si>
  <si>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</si>
  <si>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</si>
  <si>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</si>
  <si>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</si>
  <si>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</si>
  <si>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</si>
  <si>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</si>
  <si>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</si>
  <si>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</si>
  <si>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</si>
  <si>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</si>
  <si>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</si>
  <si>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</si>
  <si>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</si>
  <si>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</si>
  <si>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</si>
  <si>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</si>
  <si>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</si>
  <si>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</si>
  <si>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</si>
  <si>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</si>
  <si>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</si>
  <si>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</si>
  <si>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</si>
  <si>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</si>
  <si>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</si>
  <si>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</si>
  <si>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</si>
  <si>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</si>
  <si>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</si>
  <si>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</si>
  <si>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</si>
  <si>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</si>
  <si>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</si>
  <si>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</si>
  <si>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</si>
  <si>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</si>
  <si>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</si>
  <si>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</si>
  <si>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</si>
  <si>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</si>
  <si>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</si>
  <si>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</si>
  <si>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</si>
  <si>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</si>
  <si>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</si>
  <si>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</si>
  <si>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</si>
  <si>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</si>
  <si>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</si>
  <si>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</si>
  <si>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</si>
  <si>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</si>
  <si>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</si>
  <si>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</si>
  <si>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</si>
  <si>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</si>
  <si>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</si>
  <si>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</si>
  <si>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</si>
  <si>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</si>
  <si>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</si>
  <si>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</si>
  <si>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</si>
  <si>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</si>
  <si>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</si>
  <si>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</si>
  <si>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</si>
  <si>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</si>
  <si>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</si>
  <si>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</si>
  <si>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</si>
  <si>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</si>
  <si>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</si>
  <si>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</si>
  <si>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</si>
  <si>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</si>
  <si>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</si>
  <si>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</si>
  <si>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</si>
  <si>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</si>
  <si>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</si>
  <si>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</si>
  <si>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</si>
  <si>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</si>
  <si>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</si>
  <si>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</si>
  <si>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</si>
  <si>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</si>
  <si>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</si>
  <si>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</si>
  <si>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</si>
  <si>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</si>
  <si>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</si>
  <si>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</si>
  <si>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</si>
  <si>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</si>
  <si>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</si>
  <si>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</si>
  <si>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</si>
  <si>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</si>
  <si>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</si>
  <si>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</si>
  <si>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</si>
  <si>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</si>
  <si>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</si>
  <si>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</si>
  <si>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</si>
  <si>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</si>
  <si>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</si>
  <si>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</si>
  <si>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</si>
  <si>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</si>
  <si>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</si>
  <si>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</si>
  <si>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</si>
  <si>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</si>
  <si>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</si>
  <si>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</si>
  <si>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</si>
  <si>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</si>
  <si>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</si>
  <si>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</si>
  <si>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</si>
  <si>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</si>
  <si>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</si>
  <si>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</si>
  <si>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</si>
  <si>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</si>
  <si>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</si>
  <si>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</si>
  <si>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</si>
  <si>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</si>
  <si>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</si>
  <si>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</si>
  <si>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</si>
  <si>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</si>
  <si>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</si>
  <si>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</si>
  <si>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</si>
  <si>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</si>
  <si>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</si>
  <si>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</si>
  <si>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</si>
  <si>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</si>
  <si>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</si>
  <si>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</si>
  <si>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</si>
  <si>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</si>
  <si>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</si>
  <si>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</si>
  <si>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</si>
  <si>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</si>
  <si>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</si>
  <si>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</si>
  <si>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</si>
  <si>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</si>
  <si>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</si>
  <si>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</si>
  <si>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</si>
  <si>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</si>
  <si>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</si>
  <si>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</si>
  <si>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</si>
  <si>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</si>
  <si>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</si>
  <si>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</si>
  <si>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</si>
  <si>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</si>
  <si>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</si>
  <si>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</si>
  <si>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</si>
  <si>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</si>
  <si>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</si>
  <si>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</si>
  <si>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</si>
  <si>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</si>
  <si>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</si>
  <si>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</si>
  <si>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</si>
  <si>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</si>
  <si>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</si>
  <si>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</si>
  <si>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</si>
  <si>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</si>
  <si>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</si>
  <si>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</si>
  <si>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</si>
  <si>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</si>
  <si>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</si>
  <si>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</si>
  <si>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</si>
  <si>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</si>
  <si>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</si>
  <si>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</si>
  <si>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</si>
  <si>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</si>
  <si>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</si>
  <si>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</si>
  <si>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</si>
  <si>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</si>
  <si>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</si>
  <si>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</si>
  <si>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</si>
  <si>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</si>
  <si>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</si>
  <si>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</si>
  <si>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</si>
  <si>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</si>
  <si>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</si>
  <si>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</si>
  <si>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</si>
  <si>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</si>
  <si>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</si>
  <si>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</si>
  <si>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</si>
  <si>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</si>
  <si>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</si>
  <si>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</si>
  <si>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</si>
  <si>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</si>
  <si>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</si>
  <si>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</si>
  <si>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</si>
  <si>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</si>
  <si>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</si>
  <si>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</si>
  <si>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</si>
  <si>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</si>
  <si>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</si>
  <si>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</si>
  <si>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</si>
  <si>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</si>
  <si>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</si>
  <si>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</si>
  <si>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</si>
  <si>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</si>
  <si>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</si>
  <si>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</si>
  <si>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</si>
  <si>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</si>
  <si>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</si>
  <si>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</si>
  <si>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</si>
  <si>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</si>
  <si>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</si>
  <si>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</si>
  <si>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</si>
  <si>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</si>
  <si>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</si>
  <si>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</si>
  <si>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</si>
  <si>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</si>
  <si>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</si>
  <si>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</si>
  <si>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</si>
  <si>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</si>
  <si>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</si>
  <si>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</si>
  <si>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</si>
  <si>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</si>
  <si>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</si>
  <si>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</si>
  <si>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</si>
  <si>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</si>
  <si>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</si>
  <si>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</si>
  <si>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</si>
  <si>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</si>
  <si>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</si>
  <si>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</si>
  <si>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</si>
  <si>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</si>
  <si>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</si>
  <si>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</si>
  <si>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</si>
  <si>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</si>
  <si>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</si>
  <si>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</si>
  <si>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</si>
  <si>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</si>
  <si>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</si>
  <si>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</si>
  <si>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</si>
  <si>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</si>
  <si>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</si>
  <si>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</si>
  <si>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</si>
  <si>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</si>
  <si>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</si>
  <si>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</si>
  <si>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</si>
  <si>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</si>
  <si>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</si>
  <si>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</si>
  <si>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</si>
  <si>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</si>
  <si>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</si>
  <si>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</si>
  <si>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</si>
  <si>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</si>
  <si>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</si>
  <si>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</si>
  <si>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</si>
  <si>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</si>
  <si>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</si>
  <si>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</si>
  <si>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</si>
  <si>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</si>
  <si>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</si>
  <si>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</si>
  <si>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</si>
  <si>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</si>
  <si>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</si>
  <si>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</si>
  <si>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</si>
  <si>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</si>
  <si>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</si>
  <si>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</si>
  <si>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</si>
  <si>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</si>
  <si>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</si>
  <si>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</si>
  <si>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</si>
  <si>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</si>
  <si>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</si>
  <si>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</si>
  <si>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</si>
  <si>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</si>
  <si>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</si>
  <si>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</si>
  <si>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</si>
  <si>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</si>
  <si>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</si>
  <si>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</si>
  <si>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</si>
  <si>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</si>
  <si>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</si>
  <si>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</si>
  <si>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</si>
  <si>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</si>
  <si>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</si>
  <si>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</si>
  <si>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</si>
  <si>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</si>
  <si>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</si>
  <si>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</si>
  <si>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</si>
  <si>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</si>
  <si>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</si>
  <si>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</si>
  <si>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</si>
  <si>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</si>
  <si>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</si>
  <si>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</si>
  <si>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</si>
  <si>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</si>
  <si>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</si>
  <si>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</si>
  <si>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</si>
  <si>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</si>
  <si>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</si>
  <si>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</si>
  <si>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</si>
  <si>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</si>
  <si>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</si>
  <si>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</si>
  <si>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</si>
  <si>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</si>
  <si>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</si>
  <si>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</si>
  <si>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</si>
  <si>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</si>
  <si>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</si>
  <si>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</si>
  <si>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</si>
  <si>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</si>
  <si>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</si>
  <si>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</si>
  <si>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</si>
  <si>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</si>
  <si>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</si>
  <si>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</si>
  <si>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</si>
  <si>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</si>
  <si>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</si>
  <si>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</si>
  <si>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</si>
  <si>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</si>
  <si>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</si>
  <si>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</si>
  <si>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</si>
  <si>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</si>
  <si>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</si>
  <si>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</si>
  <si>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</si>
  <si>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</si>
  <si>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</si>
  <si>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</si>
  <si>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</si>
  <si>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</si>
  <si>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</si>
  <si>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</si>
  <si>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</si>
  <si>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</si>
  <si>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</si>
  <si>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</si>
  <si>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</si>
  <si>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</si>
  <si>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</si>
  <si>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</si>
  <si>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</si>
  <si>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</si>
  <si>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</si>
  <si>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</si>
  <si>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</si>
  <si>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</si>
  <si>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</si>
  <si>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</si>
  <si>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</si>
  <si>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</si>
  <si>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</si>
  <si>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</si>
  <si>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</si>
  <si>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</si>
  <si>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</si>
  <si>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</si>
  <si>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</si>
  <si>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</si>
  <si>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</si>
  <si>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</si>
  <si>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</si>
  <si>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</si>
  <si>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</si>
  <si>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</si>
  <si>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</si>
  <si>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</si>
  <si>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</si>
  <si>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</si>
  <si>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</si>
  <si>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</si>
  <si>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</si>
  <si>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</si>
  <si>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</si>
  <si>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</si>
  <si>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</si>
  <si>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</si>
  <si>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</si>
  <si>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</si>
  <si>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</si>
  <si>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</si>
  <si>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</si>
  <si>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</si>
  <si>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</si>
  <si>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</si>
  <si>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</si>
  <si>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</si>
  <si>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</si>
  <si>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</si>
  <si>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</si>
  <si>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</si>
  <si>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</si>
  <si>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</si>
  <si>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</si>
  <si>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</si>
  <si>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</si>
  <si>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</si>
  <si>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</si>
  <si>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</si>
  <si>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</si>
  <si>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</si>
  <si>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</si>
  <si>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</si>
  <si>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</si>
  <si>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</si>
  <si>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</si>
  <si>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</si>
  <si>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</si>
  <si>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</si>
  <si>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</si>
  <si>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</si>
  <si>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</si>
  <si>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</si>
  <si>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</si>
  <si>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</si>
  <si>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</si>
  <si>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</si>
  <si>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</si>
  <si>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</si>
  <si>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</si>
  <si>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</si>
  <si>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</si>
  <si>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</si>
  <si>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</si>
  <si>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</si>
  <si>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</si>
  <si>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</si>
  <si>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</si>
  <si>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</si>
  <si>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</si>
  <si>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</si>
  <si>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</si>
  <si>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</si>
  <si>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</si>
  <si>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</si>
  <si>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</si>
  <si>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</si>
  <si>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</si>
  <si>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</si>
  <si>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</si>
  <si>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</si>
  <si>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</si>
  <si>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</si>
  <si>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</si>
  <si>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</si>
  <si>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</si>
  <si>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</si>
  <si>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</si>
  <si>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</si>
  <si>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</si>
  <si>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</si>
  <si>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</si>
  <si>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</si>
  <si>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</si>
  <si>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</si>
  <si>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</si>
  <si>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</si>
  <si>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</si>
  <si>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</si>
  <si>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</si>
  <si>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</si>
  <si>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</si>
  <si>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</si>
  <si>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</si>
  <si>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</si>
  <si>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</si>
  <si>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</si>
  <si>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</si>
  <si>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</si>
  <si>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</si>
  <si>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</si>
  <si>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</si>
  <si>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</si>
  <si>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</si>
  <si>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</si>
  <si>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</si>
  <si>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</si>
  <si>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</si>
  <si>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</si>
  <si>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</si>
  <si>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</si>
  <si>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</si>
  <si>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</si>
  <si>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</si>
  <si>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</si>
  <si>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</si>
  <si>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</si>
  <si>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</si>
  <si>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</si>
  <si>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</si>
  <si>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</si>
  <si>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</si>
  <si>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</si>
  <si>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</si>
  <si>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</si>
  <si>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</si>
  <si>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</si>
  <si>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</si>
  <si>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</si>
  <si>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</si>
  <si>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</si>
  <si>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</si>
  <si>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</si>
  <si>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</si>
  <si>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</si>
  <si>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</si>
  <si>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</si>
  <si>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</si>
  <si>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</si>
  <si>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</si>
  <si>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</si>
  <si>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</si>
  <si>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</si>
  <si>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</si>
  <si>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</si>
  <si>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</si>
  <si>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</si>
  <si>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</si>
  <si>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</si>
  <si>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</si>
  <si>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</si>
  <si>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</si>
  <si>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</si>
  <si>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</si>
  <si>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</si>
  <si>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</si>
  <si>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</si>
  <si>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</si>
  <si>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</si>
  <si>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</si>
  <si>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</si>
  <si>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</si>
  <si>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</si>
  <si>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</si>
  <si>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</si>
  <si>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</si>
  <si>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</si>
  <si>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</si>
  <si>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</si>
  <si>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</si>
  <si>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</si>
  <si>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</si>
  <si>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</si>
  <si>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</si>
  <si>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</si>
  <si>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</si>
  <si>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</si>
  <si>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</si>
  <si>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</si>
  <si>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</si>
  <si>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</si>
  <si>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</si>
  <si>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</si>
  <si>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</si>
  <si>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</si>
  <si>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</si>
  <si>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</si>
  <si>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</si>
  <si>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</si>
  <si>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</si>
  <si>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</si>
  <si>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</si>
  <si>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</si>
  <si>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</si>
  <si>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</si>
  <si>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</si>
  <si>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</si>
  <si>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</si>
  <si>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</si>
  <si>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</si>
  <si>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</si>
  <si>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</si>
  <si>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</si>
  <si>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</si>
  <si>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</si>
  <si>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</si>
  <si>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</si>
  <si>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</si>
  <si>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</si>
  <si>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</si>
  <si>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</si>
  <si>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</si>
  <si>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</si>
  <si>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</si>
  <si>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</si>
  <si>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</si>
  <si>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</si>
  <si>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</si>
  <si>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</si>
  <si>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</si>
  <si>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</si>
  <si>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</si>
  <si>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</si>
  <si>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</si>
  <si>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</si>
  <si>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</si>
  <si>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</si>
  <si>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</si>
  <si>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</si>
  <si>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</si>
  <si>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</si>
  <si>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</si>
  <si>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</si>
  <si>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</si>
  <si>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</si>
  <si>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</si>
  <si>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</si>
  <si>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</si>
  <si>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</si>
  <si>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</si>
  <si>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</si>
  <si>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</si>
  <si>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</si>
  <si>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</si>
  <si>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</si>
  <si>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</si>
  <si>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</si>
  <si>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</si>
  <si>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</si>
  <si>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</si>
  <si>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</si>
  <si>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</si>
  <si>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</si>
  <si>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</si>
  <si>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</si>
  <si>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</si>
  <si>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</si>
  <si>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</si>
  <si>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</si>
  <si>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</si>
  <si>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</si>
  <si>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</si>
  <si>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</si>
  <si>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</si>
  <si>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</si>
  <si>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</si>
  <si>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</si>
  <si>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</si>
  <si>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</si>
  <si>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</si>
  <si>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</si>
  <si>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</si>
  <si>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</si>
  <si>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</si>
  <si>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</si>
  <si>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</si>
  <si>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</si>
  <si>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</si>
  <si>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</si>
  <si>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</si>
  <si>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</si>
  <si>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</si>
  <si>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</si>
  <si>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</si>
  <si>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</si>
  <si>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</si>
  <si>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</si>
  <si>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</si>
  <si>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</si>
  <si>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</si>
  <si>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</si>
  <si>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</si>
  <si>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</si>
  <si>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</si>
  <si>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</si>
  <si>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</si>
  <si>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</si>
  <si>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</si>
  <si>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</si>
  <si>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</si>
  <si>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</si>
  <si>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</si>
  <si>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</si>
  <si>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</si>
  <si>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</si>
  <si>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</si>
  <si>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</si>
  <si>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</si>
  <si>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</si>
  <si>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</si>
  <si>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</si>
  <si>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</si>
  <si>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</si>
  <si>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</si>
  <si>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</si>
  <si>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</si>
  <si>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</si>
  <si>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</si>
  <si>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</si>
  <si>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</si>
  <si>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</si>
  <si>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</si>
  <si>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</si>
  <si>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</si>
  <si>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</si>
  <si>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</si>
  <si>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</si>
  <si>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</si>
  <si>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</si>
  <si>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</si>
  <si>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</si>
  <si>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</si>
  <si>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</si>
  <si>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</si>
  <si>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</si>
  <si>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</si>
  <si>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</si>
  <si>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</si>
  <si>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</si>
  <si>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</si>
  <si>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</si>
  <si>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</si>
  <si>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</si>
  <si>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</si>
  <si>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</si>
  <si>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</si>
  <si>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</si>
  <si>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</si>
  <si>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</si>
  <si>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</si>
  <si>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</si>
  <si>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</si>
  <si>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</si>
  <si>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</si>
  <si>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</si>
  <si>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</si>
  <si>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</si>
  <si>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</si>
  <si>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</si>
  <si>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</si>
  <si>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</si>
  <si>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</si>
  <si>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</si>
  <si>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</si>
  <si>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</si>
  <si>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</si>
  <si>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</si>
  <si>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</si>
  <si>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</si>
  <si>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</si>
  <si>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</si>
  <si>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</si>
  <si>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</si>
  <si>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</si>
  <si>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</si>
  <si>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</si>
  <si>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</si>
  <si>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</si>
  <si>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</si>
  <si>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</si>
  <si>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</si>
  <si>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</si>
  <si>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</si>
  <si>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</si>
  <si>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</si>
  <si>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</si>
  <si>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</si>
  <si>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</si>
  <si>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</si>
  <si>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</si>
  <si>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</si>
  <si>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</si>
  <si>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</si>
  <si>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</si>
  <si>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</si>
  <si>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</si>
  <si>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</si>
  <si>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</si>
  <si>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</si>
  <si>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</si>
  <si>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</si>
  <si>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</si>
  <si>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</si>
  <si>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</si>
  <si>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</si>
  <si>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</si>
  <si>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</si>
  <si>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</si>
  <si>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</si>
  <si>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</si>
  <si>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</si>
  <si>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</si>
  <si>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</si>
  <si>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</si>
  <si>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</si>
  <si>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</si>
  <si>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</si>
  <si>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</si>
  <si>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</si>
  <si>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</si>
  <si>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</si>
  <si>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</si>
  <si>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</si>
  <si>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</si>
  <si>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</si>
  <si>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</si>
  <si>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</si>
  <si>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</si>
  <si>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</si>
  <si>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</si>
  <si>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</si>
  <si>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</si>
  <si>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</si>
  <si>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</si>
  <si>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</si>
  <si>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</si>
  <si>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</si>
  <si>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</si>
  <si>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</si>
  <si>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</si>
  <si>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</si>
  <si>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</si>
  <si>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</si>
  <si>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</si>
  <si>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</si>
  <si>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</si>
  <si>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</si>
  <si>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</si>
  <si>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</si>
  <si>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</si>
  <si>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</si>
  <si>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</si>
  <si>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</si>
  <si>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</si>
  <si>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</si>
  <si>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</si>
  <si>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</si>
  <si>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</si>
  <si>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</si>
  <si>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</si>
  <si>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</si>
  <si>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</si>
  <si>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</si>
  <si>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</si>
  <si>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</si>
  <si>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</si>
  <si>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</si>
  <si>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</si>
  <si>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</si>
  <si>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</si>
  <si>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</si>
  <si>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</si>
  <si>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</si>
  <si>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</si>
  <si>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</si>
  <si>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</si>
  <si>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</si>
  <si>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</si>
  <si>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</si>
  <si>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</si>
  <si>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</si>
  <si>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</si>
  <si>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</si>
  <si>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</si>
  <si>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</si>
  <si>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</si>
  <si>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</si>
  <si>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</si>
  <si>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</si>
  <si>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</si>
  <si>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</si>
  <si>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</si>
  <si>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</si>
  <si>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</si>
  <si>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</si>
  <si>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</si>
  <si>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</si>
  <si>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</si>
  <si>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</si>
  <si>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</si>
  <si>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</si>
  <si>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</si>
  <si>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</si>
  <si>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</si>
  <si>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</si>
  <si>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</si>
  <si>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</si>
  <si>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</si>
  <si>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</si>
  <si>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</si>
  <si>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</si>
  <si>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</si>
  <si>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</si>
  <si>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</si>
  <si>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</si>
  <si>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</si>
  <si>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</si>
  <si>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</si>
  <si>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</si>
  <si>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</si>
  <si>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</si>
  <si>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</si>
  <si>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</si>
  <si>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</si>
  <si>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</si>
  <si>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</si>
  <si>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</si>
  <si>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</si>
  <si>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</si>
  <si>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</si>
  <si>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</si>
  <si>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</si>
  <si>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</si>
  <si>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</si>
  <si>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</si>
  <si>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</si>
  <si>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</si>
  <si>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</si>
  <si>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</si>
  <si>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</si>
  <si>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</si>
  <si>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</si>
  <si>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</si>
  <si>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</si>
  <si>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</si>
  <si>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</si>
  <si>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</si>
  <si>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</si>
  <si>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</si>
  <si>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</si>
  <si>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</si>
  <si>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</si>
  <si>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</si>
  <si>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</si>
  <si>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</si>
  <si>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</si>
  <si>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</si>
  <si>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</si>
  <si>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</si>
  <si>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</si>
  <si>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</si>
  <si>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</si>
  <si>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</si>
  <si>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</si>
  <si>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</si>
  <si>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</si>
  <si>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</si>
  <si>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</si>
  <si>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</si>
  <si>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</si>
  <si>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</si>
  <si>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</si>
  <si>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</si>
  <si>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</si>
  <si>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</si>
  <si>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</si>
  <si>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</si>
  <si>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</si>
  <si>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</si>
  <si>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</si>
  <si>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</si>
  <si>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</si>
  <si>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</si>
  <si>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</si>
  <si>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</si>
  <si>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</si>
  <si>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</si>
  <si>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</si>
  <si>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</si>
  <si>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</si>
  <si>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</si>
  <si>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</si>
  <si>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</si>
  <si>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</si>
  <si>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</si>
  <si>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</si>
  <si>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</si>
  <si>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</si>
  <si>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</si>
  <si>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</si>
  <si>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</si>
  <si>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</si>
  <si>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</si>
  <si>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</si>
  <si>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</si>
  <si>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</si>
  <si>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</si>
  <si>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</si>
  <si>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</si>
  <si>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</si>
  <si>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</si>
  <si>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</si>
  <si>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</si>
  <si>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</si>
  <si>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</si>
  <si>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</si>
  <si>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</si>
  <si>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</si>
  <si>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</si>
  <si>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</si>
  <si>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</si>
  <si>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</si>
  <si>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</si>
  <si>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</si>
  <si>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</si>
  <si>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</si>
  <si>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</si>
  <si>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</si>
  <si>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</si>
  <si>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</si>
  <si>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</si>
  <si>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</si>
  <si>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</si>
  <si>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</si>
  <si>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</si>
  <si>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</si>
  <si>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</si>
  <si>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</si>
  <si>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</si>
  <si>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</si>
  <si>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</si>
  <si>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</si>
  <si>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</si>
  <si>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</si>
  <si>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</si>
  <si>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</si>
  <si>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</si>
  <si>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</si>
  <si>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</si>
  <si>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</si>
  <si>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</si>
  <si>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</si>
  <si>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</si>
  <si>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</si>
  <si>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</si>
  <si>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</si>
  <si>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</si>
  <si>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</si>
  <si>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</si>
  <si>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</si>
  <si>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</si>
  <si>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</si>
  <si>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</si>
  <si>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</si>
  <si>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</si>
  <si>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</si>
  <si>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</si>
  <si>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</si>
  <si>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</si>
  <si>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</si>
  <si>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</si>
  <si>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</si>
  <si>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</si>
  <si>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</si>
  <si>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</si>
  <si>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</si>
  <si>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</si>
  <si>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</si>
  <si>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</si>
  <si>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</si>
  <si>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</si>
  <si>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</si>
  <si>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</si>
  <si>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</si>
  <si>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</si>
  <si>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</si>
  <si>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</si>
  <si>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</si>
  <si>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</si>
  <si>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</si>
  <si>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</si>
  <si>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</si>
  <si>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</si>
  <si>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</si>
  <si>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</si>
  <si>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</si>
  <si>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</si>
  <si>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</si>
  <si>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</si>
  <si>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</si>
  <si>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</si>
  <si>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</si>
  <si>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</si>
  <si>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</si>
  <si>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</si>
  <si>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</si>
  <si>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</si>
  <si>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</si>
  <si>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</si>
  <si>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</si>
  <si>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</si>
  <si>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</si>
  <si>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</si>
  <si>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</si>
  <si>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</si>
  <si>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</si>
  <si>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</si>
  <si>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</si>
  <si>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</si>
  <si>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</si>
  <si>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</si>
  <si>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</si>
  <si>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</si>
  <si>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</si>
  <si>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</si>
  <si>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</si>
  <si>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</si>
  <si>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</si>
  <si>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</si>
  <si>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</si>
  <si>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</si>
  <si>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</si>
  <si>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</si>
  <si>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</si>
  <si>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</si>
  <si>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</si>
  <si>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</si>
  <si>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</si>
  <si>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</si>
  <si>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</si>
  <si>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</si>
  <si>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</si>
  <si>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</si>
  <si>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</si>
  <si>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</si>
  <si>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</si>
  <si>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</si>
  <si>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</si>
  <si>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</si>
  <si>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</si>
  <si>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</si>
  <si>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</si>
  <si>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</si>
  <si>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</si>
  <si>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</si>
  <si>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</si>
  <si>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</si>
  <si>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</si>
  <si>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</si>
  <si>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</si>
  <si>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</si>
  <si>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</si>
  <si>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</si>
  <si>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</si>
  <si>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</si>
  <si>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</si>
  <si>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</si>
  <si>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</si>
  <si>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</si>
  <si>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</si>
  <si>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</si>
  <si>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</si>
  <si>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</si>
  <si>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</si>
  <si>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</si>
  <si>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</si>
  <si>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</si>
  <si>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</si>
  <si>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</si>
  <si>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</si>
  <si>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</si>
  <si>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</si>
  <si>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</si>
  <si>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</si>
  <si>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</si>
  <si>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</si>
  <si>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</si>
  <si>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</si>
  <si>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</si>
  <si>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</si>
  <si>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</si>
  <si>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</si>
  <si>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</si>
  <si>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</si>
  <si>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</si>
  <si>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</si>
  <si>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</si>
  <si>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</si>
  <si>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</si>
  <si>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</si>
  <si>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</si>
  <si>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</si>
  <si>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</si>
  <si>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</si>
  <si>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</si>
  <si>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</si>
  <si>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</si>
  <si>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</si>
  <si>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</si>
  <si>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</si>
  <si>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</si>
  <si>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</si>
  <si>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</si>
  <si>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</si>
  <si>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</si>
  <si>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</si>
  <si>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</si>
  <si>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</si>
  <si>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</si>
  <si>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</si>
  <si>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</si>
  <si>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</si>
  <si>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</si>
  <si>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</si>
  <si>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</si>
  <si>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</si>
  <si>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</si>
  <si>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</si>
  <si>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</si>
  <si>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</si>
  <si>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</si>
  <si>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</si>
  <si>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</si>
  <si>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</si>
  <si>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</si>
  <si>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</si>
  <si>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</si>
  <si>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</si>
  <si>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</si>
  <si>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</si>
  <si>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</si>
  <si>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</si>
  <si>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</si>
  <si>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</si>
  <si>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</si>
  <si>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</si>
  <si>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</si>
  <si>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</si>
  <si>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</si>
  <si>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</si>
  <si>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</si>
  <si>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</si>
  <si>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</si>
  <si>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</si>
  <si>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</si>
  <si>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</si>
  <si>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</si>
  <si>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</si>
  <si>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</si>
  <si>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</si>
  <si>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</si>
  <si>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</si>
  <si>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</si>
  <si>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</si>
  <si>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</si>
  <si>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</si>
  <si>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</si>
  <si>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</si>
  <si>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</si>
  <si>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</si>
  <si>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</si>
  <si>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</si>
  <si>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</si>
  <si>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</si>
  <si>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</si>
  <si>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</si>
  <si>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</si>
  <si>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</si>
  <si>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</si>
  <si>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</si>
  <si>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</si>
  <si>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</si>
  <si>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</si>
  <si>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</si>
  <si>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</si>
  <si>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</si>
  <si>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</si>
  <si>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</si>
  <si>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</si>
  <si>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</si>
  <si>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</si>
  <si>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</si>
  <si>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</si>
  <si>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</si>
  <si>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</si>
  <si>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</si>
  <si>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</si>
  <si>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</si>
  <si>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</si>
  <si>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</si>
  <si>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</si>
  <si>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</si>
  <si>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</si>
  <si>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</si>
  <si>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</si>
  <si>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</si>
  <si>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</si>
  <si>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</si>
  <si>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</si>
  <si>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</si>
  <si>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</si>
  <si>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</si>
  <si>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</si>
  <si>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</si>
  <si>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</si>
  <si>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</si>
  <si>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</si>
  <si>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</si>
  <si>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</si>
  <si>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</si>
  <si>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</si>
  <si>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</si>
  <si>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</si>
  <si>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</si>
  <si>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</si>
  <si>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</si>
  <si>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</si>
  <si>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</si>
  <si>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</si>
  <si>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</si>
  <si>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</si>
  <si>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</si>
  <si>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</si>
  <si>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</si>
  <si>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</si>
  <si>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</si>
  <si>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</si>
  <si>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</si>
  <si>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</si>
  <si>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</si>
  <si>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</si>
  <si>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</si>
  <si>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</si>
  <si>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</si>
  <si>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</si>
  <si>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</si>
  <si>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</si>
  <si>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</si>
  <si>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</si>
  <si>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</si>
  <si>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</si>
  <si>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</si>
  <si>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</si>
  <si>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</si>
  <si>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</si>
  <si>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</si>
  <si>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</si>
  <si>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</si>
  <si>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</si>
  <si>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</si>
  <si>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</si>
  <si>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</si>
  <si>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</si>
  <si>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</si>
  <si>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</si>
  <si>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</si>
  <si>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</si>
  <si>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</si>
  <si>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</si>
  <si>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</si>
  <si>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</si>
  <si>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</si>
  <si>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</si>
  <si>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</si>
  <si>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</si>
  <si>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</si>
  <si>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</si>
  <si>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</si>
  <si>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</si>
  <si>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</si>
  <si>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</si>
  <si>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</si>
  <si>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</si>
  <si>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</si>
  <si>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</si>
  <si>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</si>
  <si>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</si>
  <si>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</si>
  <si>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</si>
  <si>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</si>
  <si>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</si>
  <si>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</si>
  <si>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</si>
  <si>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</si>
  <si>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</si>
  <si>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</si>
  <si>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</si>
  <si>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</si>
  <si>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</si>
  <si>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</si>
  <si>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</si>
  <si>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</si>
  <si>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</si>
  <si>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</si>
  <si>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</si>
  <si>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</si>
  <si>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</si>
  <si>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</si>
  <si>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</si>
  <si>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</si>
  <si>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</si>
  <si>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</si>
  <si>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</si>
  <si>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</si>
  <si>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</si>
  <si>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</si>
  <si>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</si>
  <si>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</si>
  <si>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</si>
  <si>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</si>
  <si>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</si>
  <si>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</si>
  <si>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</si>
  <si>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</si>
  <si>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</si>
  <si>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</si>
  <si>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</si>
  <si>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</si>
  <si>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</si>
  <si>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</si>
  <si>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</si>
  <si>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</si>
  <si>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</si>
  <si>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</si>
  <si>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</si>
  <si>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</si>
  <si>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</si>
  <si>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</si>
  <si>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</si>
  <si>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</si>
  <si>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</si>
  <si>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</si>
  <si>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</si>
  <si>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</si>
  <si>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</si>
  <si>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</si>
  <si>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</si>
  <si>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</si>
  <si>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</si>
  <si>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</si>
  <si>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</si>
  <si>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</si>
  <si>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</si>
  <si>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</si>
  <si>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</si>
  <si>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</si>
  <si>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</si>
  <si>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</si>
  <si>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</si>
  <si>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</si>
  <si>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</si>
  <si>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</si>
  <si>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</si>
  <si>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</si>
  <si>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</si>
  <si>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</si>
  <si>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</si>
  <si>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</si>
  <si>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</si>
  <si>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</si>
  <si>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</si>
  <si>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</si>
  <si>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</si>
  <si>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</si>
  <si>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</si>
  <si>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</si>
  <si>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</si>
  <si>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</si>
  <si>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</si>
  <si>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</si>
  <si>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</si>
  <si>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</si>
  <si>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</si>
  <si>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</si>
  <si>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</si>
  <si>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</si>
  <si>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</si>
  <si>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</si>
  <si>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</si>
  <si>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</si>
  <si>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</si>
  <si>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</si>
  <si>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</si>
  <si>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</si>
  <si>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</si>
  <si>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</si>
  <si>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</si>
  <si>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</si>
  <si>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</si>
  <si>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</si>
  <si>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</si>
  <si>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</si>
  <si>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</si>
  <si>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</si>
  <si>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</si>
  <si>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</si>
  <si>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</si>
  <si>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</si>
  <si>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</si>
  <si>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</si>
  <si>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</si>
  <si>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</si>
  <si>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</si>
  <si>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</si>
  <si>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</si>
  <si>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</si>
  <si>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</si>
  <si>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</si>
  <si>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</si>
  <si>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</si>
  <si>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</si>
  <si>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</si>
  <si>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</si>
  <si>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</si>
  <si>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</si>
  <si>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</si>
  <si>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</si>
  <si>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</si>
  <si>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</si>
  <si>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</si>
  <si>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</si>
  <si>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</si>
  <si>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</si>
  <si>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</si>
  <si>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</si>
  <si>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</si>
  <si>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</si>
  <si>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</si>
  <si>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</si>
  <si>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</si>
  <si>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</si>
  <si>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</si>
  <si>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</si>
  <si>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</si>
  <si>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</si>
  <si>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</si>
  <si>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</si>
  <si>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</si>
  <si>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</si>
  <si>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</si>
  <si>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</si>
  <si>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</si>
  <si>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</si>
  <si>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</si>
  <si>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</si>
  <si>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</si>
  <si>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</si>
  <si>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</si>
  <si>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</si>
  <si>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</si>
  <si>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</si>
  <si>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</si>
  <si>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</si>
  <si>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</si>
  <si>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</si>
  <si>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</si>
  <si>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</si>
  <si>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</si>
  <si>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</si>
  <si>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</si>
  <si>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</si>
  <si>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</si>
  <si>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</si>
  <si>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</si>
  <si>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</si>
  <si>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</si>
  <si>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</si>
  <si>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</si>
  <si>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</si>
  <si>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</si>
  <si>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</si>
  <si>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</si>
  <si>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</si>
  <si>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</si>
  <si>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</si>
  <si>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</si>
  <si>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</si>
  <si>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</si>
  <si>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</si>
  <si>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</si>
  <si>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</si>
  <si>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</si>
  <si>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</si>
  <si>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</si>
  <si>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</si>
  <si>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</si>
  <si>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</si>
  <si>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</si>
  <si>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</si>
  <si>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</si>
  <si>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</si>
  <si>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</si>
  <si>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</si>
  <si>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</si>
  <si>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</si>
  <si>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</si>
  <si>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</si>
  <si>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</si>
  <si>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</si>
  <si>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</si>
  <si>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</si>
  <si>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</si>
  <si>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</si>
  <si>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</si>
  <si>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</si>
  <si>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</si>
  <si>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</si>
  <si>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</si>
  <si>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</si>
  <si>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</si>
  <si>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</si>
  <si>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</si>
  <si>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</si>
  <si>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</si>
  <si>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</si>
  <si>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</si>
  <si>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</si>
  <si>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</si>
  <si>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</si>
  <si>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</si>
  <si>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</si>
  <si>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</si>
  <si>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</si>
  <si>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</si>
  <si>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</si>
  <si>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</si>
  <si>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</si>
  <si>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</si>
  <si>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</si>
  <si>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</si>
  <si>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</si>
  <si>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</si>
  <si>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</si>
  <si>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</si>
  <si>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</si>
  <si>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</si>
  <si>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</si>
  <si>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</si>
  <si>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</si>
  <si>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</si>
  <si>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</si>
  <si>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</si>
  <si>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</si>
  <si>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</si>
  <si>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</si>
  <si>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</si>
  <si>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</si>
  <si>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</si>
  <si>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</si>
  <si>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</si>
  <si>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</si>
  <si>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</si>
  <si>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</si>
  <si>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</si>
  <si>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</si>
  <si>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</si>
  <si>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</si>
  <si>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</si>
  <si>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</si>
  <si>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</si>
  <si>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</si>
  <si>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</si>
  <si>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</si>
  <si>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</si>
  <si>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</si>
  <si>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</si>
  <si>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</si>
  <si>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</si>
  <si>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</si>
  <si>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</si>
  <si>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</si>
  <si>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</si>
  <si>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</si>
  <si>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</si>
  <si>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</si>
  <si>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</si>
  <si>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</si>
  <si>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</si>
  <si>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</si>
  <si>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</si>
  <si>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</si>
  <si>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</si>
  <si>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</si>
  <si>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</si>
  <si>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</si>
  <si>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</si>
  <si>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</si>
  <si>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</si>
  <si>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</si>
  <si>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</si>
  <si>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</si>
  <si>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</si>
  <si>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</si>
  <si>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</si>
  <si>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</si>
  <si>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</si>
  <si>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</si>
  <si>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</si>
  <si>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</si>
  <si>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</si>
  <si>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</si>
  <si>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</si>
  <si>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</si>
  <si>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</si>
  <si>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</si>
  <si>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</si>
  <si>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</si>
  <si>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</si>
  <si>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</si>
  <si>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</si>
  <si>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</si>
  <si>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</si>
  <si>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</si>
  <si>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</si>
  <si>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</si>
  <si>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</si>
  <si>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</si>
  <si>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</si>
  <si>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</si>
  <si>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</si>
  <si>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</si>
  <si>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</si>
  <si>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</si>
  <si>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</si>
  <si>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</si>
  <si>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</si>
  <si>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</si>
  <si>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</si>
  <si>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</si>
  <si>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</si>
  <si>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</si>
  <si>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</si>
  <si>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</si>
  <si>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</si>
  <si>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</si>
  <si>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</si>
  <si>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</si>
  <si>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</si>
  <si>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</si>
  <si>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</si>
  <si>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</si>
  <si>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</si>
  <si>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</si>
  <si>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</si>
  <si>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</si>
  <si>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</si>
  <si>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</si>
  <si>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</si>
  <si>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</si>
  <si>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</si>
  <si>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</si>
  <si>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</si>
  <si>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</si>
  <si>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</si>
  <si>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</si>
  <si>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</si>
  <si>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</si>
  <si>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</si>
  <si>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</si>
  <si>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</si>
  <si>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</si>
  <si>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</si>
  <si>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</si>
  <si>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</si>
  <si>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</si>
  <si>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</si>
  <si>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</si>
  <si>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</si>
  <si>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</si>
  <si>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</si>
  <si>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</si>
  <si>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</si>
  <si>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</si>
  <si>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</si>
  <si>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</si>
  <si>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</si>
  <si>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</si>
  <si>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</si>
  <si>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</si>
  <si>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</si>
  <si>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</si>
  <si>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</si>
  <si>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</si>
  <si>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</si>
  <si>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</si>
  <si>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</si>
  <si>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</si>
  <si>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</si>
  <si>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</si>
  <si>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</si>
  <si>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</si>
  <si>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</si>
  <si>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</si>
  <si>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</si>
  <si>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</si>
  <si>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</si>
  <si>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</si>
  <si>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</si>
  <si>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</si>
  <si>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</si>
  <si>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</si>
  <si>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</si>
  <si>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</si>
  <si>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</si>
  <si>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</si>
  <si>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</si>
  <si>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</si>
  <si>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</si>
  <si>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</si>
  <si>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</si>
  <si>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</si>
  <si>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</si>
  <si>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</si>
  <si>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</si>
  <si>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</si>
  <si>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</si>
  <si>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</si>
  <si>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</si>
  <si>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</si>
  <si>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</si>
  <si>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</si>
  <si>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</si>
  <si>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</si>
  <si>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</si>
  <si>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</si>
  <si>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</si>
  <si>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</si>
  <si>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</si>
  <si>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</si>
  <si>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</si>
  <si>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</si>
  <si>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</si>
  <si>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</si>
  <si>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</si>
  <si>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</si>
  <si>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</si>
  <si>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</si>
  <si>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</si>
  <si>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</si>
  <si>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</si>
  <si>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</si>
  <si>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</si>
  <si>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</si>
  <si>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</si>
  <si>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</si>
  <si>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</si>
  <si>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</si>
  <si>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</si>
  <si>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</si>
  <si>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</si>
  <si>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</si>
  <si>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</si>
  <si>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</si>
  <si>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</si>
  <si>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</si>
  <si>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</si>
  <si>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</si>
  <si>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</si>
  <si>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</si>
  <si>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</si>
  <si>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</si>
  <si>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</si>
  <si>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</si>
  <si>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</si>
  <si>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</si>
  <si>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</si>
  <si>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</si>
  <si>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</si>
  <si>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</si>
  <si>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</si>
  <si>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</si>
  <si>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</si>
  <si>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</si>
  <si>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</si>
  <si>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</si>
  <si>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</si>
  <si>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</si>
  <si>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</si>
  <si>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</si>
  <si>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</si>
  <si>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</si>
  <si>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</si>
  <si>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</si>
  <si>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</si>
  <si>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</si>
  <si>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</si>
  <si>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</si>
  <si>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</si>
  <si>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</si>
  <si>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</si>
  <si>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</si>
  <si>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</si>
  <si>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</si>
  <si>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</si>
  <si>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</si>
  <si>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</si>
  <si>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</si>
  <si>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</si>
  <si>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</si>
  <si>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</si>
  <si>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</si>
  <si>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</si>
  <si>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</si>
  <si>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</si>
  <si>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</si>
  <si>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</si>
  <si>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</si>
  <si>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</si>
  <si>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</si>
  <si>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</si>
  <si>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</si>
  <si>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</si>
  <si>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</si>
  <si>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</si>
  <si>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</si>
  <si>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</si>
  <si>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</si>
  <si>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</si>
  <si>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</si>
  <si>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</si>
  <si>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</si>
  <si>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</si>
  <si>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</si>
  <si>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</si>
  <si>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</si>
  <si>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</si>
  <si>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</si>
  <si>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</si>
  <si>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</si>
  <si>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</si>
  <si>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</si>
  <si>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</si>
  <si>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</si>
  <si>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</si>
  <si>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</si>
  <si>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</si>
  <si>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</si>
  <si>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</si>
  <si>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</si>
  <si>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</si>
  <si>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</si>
  <si>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</si>
  <si>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</si>
  <si>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</si>
  <si>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</si>
  <si>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</si>
  <si>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</si>
  <si>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</si>
  <si>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</si>
  <si>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</si>
  <si>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</si>
  <si>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</si>
  <si>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</si>
  <si>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</si>
  <si>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</si>
  <si>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</si>
  <si>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</si>
  <si>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</si>
  <si>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</si>
  <si>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</si>
  <si>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</si>
  <si>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</si>
  <si>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</si>
  <si>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</si>
  <si>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</si>
  <si>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</si>
  <si>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</si>
  <si>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</si>
  <si>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</si>
  <si>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</si>
  <si>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</si>
  <si>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</si>
  <si>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</si>
  <si>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</si>
  <si>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</si>
  <si>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</si>
  <si>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</si>
  <si>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</si>
  <si>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</si>
  <si>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</si>
  <si>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</si>
  <si>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</si>
  <si>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</si>
  <si>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</si>
  <si>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</si>
  <si>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</si>
  <si>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</si>
  <si>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</si>
  <si>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</si>
  <si>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</si>
  <si>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</si>
  <si>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</si>
  <si>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</si>
  <si>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</si>
  <si>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</si>
  <si>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</si>
  <si>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</si>
  <si>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</si>
  <si>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</si>
  <si>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</si>
  <si>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</si>
  <si>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</si>
  <si>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</si>
  <si>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</si>
  <si>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</si>
  <si>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</si>
  <si>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</si>
  <si>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</si>
  <si>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</si>
  <si>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</si>
  <si>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</si>
  <si>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</si>
  <si>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</si>
  <si>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</si>
  <si>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</si>
  <si>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</si>
  <si>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</si>
  <si>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</si>
  <si>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</si>
  <si>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</si>
  <si>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</si>
  <si>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</si>
  <si>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</si>
  <si>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</si>
  <si>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</si>
  <si>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</si>
  <si>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</si>
  <si>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</si>
  <si>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</si>
  <si>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</si>
  <si>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</si>
  <si>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</si>
  <si>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</si>
  <si>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</si>
  <si>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</si>
  <si>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</si>
  <si>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</si>
  <si>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</si>
  <si>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</si>
  <si>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</si>
  <si>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</si>
  <si>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</si>
  <si>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</si>
  <si>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</si>
  <si>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</si>
  <si>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</si>
  <si>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</si>
  <si>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</si>
  <si>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</si>
  <si>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</si>
  <si>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</si>
  <si>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</si>
  <si>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</si>
  <si>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</si>
  <si>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</si>
  <si>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</si>
  <si>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</si>
  <si>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</si>
  <si>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</si>
  <si>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</si>
  <si>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</si>
  <si>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</si>
  <si>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</si>
  <si>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</si>
  <si>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</si>
  <si>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</si>
  <si>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</si>
  <si>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</si>
  <si>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</si>
  <si>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</si>
  <si>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</si>
  <si>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</si>
  <si>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</si>
  <si>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</si>
  <si>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</si>
  <si>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</si>
  <si>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</si>
  <si>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</si>
  <si>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</si>
  <si>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</si>
  <si>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</si>
  <si>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</si>
  <si>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</si>
  <si>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</si>
  <si>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</si>
  <si>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</si>
  <si>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</si>
  <si>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</si>
  <si>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</si>
  <si>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</si>
  <si>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</si>
  <si>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</si>
  <si>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</si>
  <si>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</si>
  <si>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</si>
  <si>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</si>
  <si>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</si>
  <si>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</si>
  <si>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</si>
  <si>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</si>
  <si>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</si>
  <si>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</si>
  <si>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</si>
  <si>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</si>
  <si>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</si>
  <si>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</si>
  <si>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</si>
  <si>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</si>
  <si>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</si>
  <si>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</si>
  <si>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</si>
  <si>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</si>
  <si>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</si>
  <si>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</si>
  <si>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</si>
  <si>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</si>
  <si>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</si>
  <si>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</si>
  <si>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</si>
  <si>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</si>
  <si>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</si>
  <si>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</si>
  <si>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</si>
  <si>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</si>
  <si>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</si>
  <si>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</si>
  <si>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</si>
  <si>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</si>
  <si>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</si>
  <si>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</si>
  <si>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</si>
  <si>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</si>
  <si>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</si>
  <si>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</si>
  <si>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</si>
  <si>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</si>
  <si>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</si>
  <si>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</si>
  <si>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</si>
  <si>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</si>
  <si>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</si>
  <si>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</si>
  <si>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</si>
  <si>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</si>
  <si>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</si>
  <si>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</si>
  <si>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</si>
  <si>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</si>
  <si>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</si>
  <si>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</si>
  <si>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</si>
  <si>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</si>
  <si>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</si>
  <si>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</si>
  <si>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</si>
  <si>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</si>
  <si>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</si>
  <si>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</si>
  <si>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</si>
  <si>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</si>
  <si>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</si>
  <si>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</si>
  <si>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</si>
  <si>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</si>
  <si>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</si>
  <si>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</si>
  <si>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</si>
  <si>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</si>
  <si>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</si>
  <si>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</si>
  <si>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</si>
  <si>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</si>
  <si>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</si>
  <si>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</si>
  <si>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</si>
  <si>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</si>
  <si>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</si>
  <si>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</si>
  <si>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</si>
  <si>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</si>
  <si>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</si>
  <si>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</si>
  <si>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</si>
  <si>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</si>
  <si>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</si>
  <si>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</si>
  <si>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</si>
  <si>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</si>
  <si>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</si>
  <si>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</si>
  <si>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</si>
  <si>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</si>
  <si>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</si>
  <si>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</si>
  <si>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</si>
  <si>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</si>
  <si>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</si>
  <si>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</si>
  <si>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</si>
  <si>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</si>
  <si>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</si>
  <si>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</si>
  <si>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</si>
  <si>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</si>
  <si>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</si>
  <si>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</si>
  <si>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</si>
  <si>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</si>
  <si>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</si>
  <si>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</si>
  <si>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</si>
  <si>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</si>
  <si>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</si>
  <si>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</si>
  <si>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</si>
  <si>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</si>
  <si>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</si>
  <si>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</si>
  <si>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</si>
  <si>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</si>
  <si>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</si>
  <si>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</si>
  <si>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</si>
  <si>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</si>
  <si>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</si>
  <si>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</si>
  <si>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</si>
  <si>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</si>
  <si>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</si>
  <si>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</si>
  <si>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</si>
  <si>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</si>
  <si>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</si>
  <si>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</si>
  <si>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</si>
  <si>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</si>
  <si>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</si>
  <si>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</si>
  <si>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</si>
  <si>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</si>
  <si>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</si>
  <si>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</si>
  <si>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</si>
  <si>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</si>
  <si>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</si>
  <si>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</si>
  <si>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</si>
  <si>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</si>
  <si>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</si>
  <si>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</si>
  <si>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</si>
  <si>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</si>
  <si>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</si>
  <si>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</si>
  <si>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</si>
  <si>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</si>
  <si>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</si>
  <si>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</si>
  <si>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</si>
  <si>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</si>
  <si>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</si>
  <si>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</si>
  <si>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</si>
  <si>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</si>
  <si>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</si>
  <si>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</si>
  <si>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</si>
  <si>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</si>
  <si>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</si>
  <si>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</si>
  <si>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</si>
  <si>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</si>
  <si>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</si>
  <si>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</si>
  <si>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</si>
  <si>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</si>
  <si>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</si>
  <si>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</si>
  <si>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</si>
  <si>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</si>
  <si>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</si>
  <si>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</si>
  <si>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</si>
  <si>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</si>
  <si>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</si>
  <si>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</si>
  <si>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</si>
  <si>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</si>
  <si>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</si>
  <si>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</si>
  <si>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</si>
  <si>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</si>
  <si>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</si>
  <si>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</si>
  <si>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</si>
  <si>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</si>
  <si>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</si>
  <si>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</si>
  <si>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</si>
  <si>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</si>
  <si>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</si>
  <si>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</si>
  <si>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</si>
  <si>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</si>
  <si>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</si>
  <si>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</si>
  <si>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</si>
  <si>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</si>
  <si>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</si>
  <si>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</si>
  <si>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</si>
  <si>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</si>
  <si>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</si>
  <si>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</si>
  <si>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</si>
  <si>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</si>
  <si>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</si>
  <si>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</si>
  <si>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</si>
  <si>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</si>
  <si>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</si>
  <si>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</si>
  <si>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</si>
  <si>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</si>
  <si>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</si>
  <si>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</si>
  <si>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</si>
  <si>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</si>
  <si>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</si>
  <si>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</si>
  <si>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</si>
  <si>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</si>
  <si>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</si>
  <si>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</si>
  <si>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</si>
  <si>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</si>
  <si>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</si>
  <si>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</si>
  <si>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</si>
  <si>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</si>
  <si>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</si>
  <si>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</si>
  <si>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</si>
  <si>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</si>
  <si>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</si>
  <si>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</si>
  <si>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</si>
  <si>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</si>
  <si>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</si>
  <si>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</si>
  <si>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</si>
  <si>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</si>
  <si>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</si>
  <si>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</si>
  <si>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</si>
  <si>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</si>
  <si>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</si>
  <si>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</si>
  <si>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</si>
  <si>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</si>
  <si>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</si>
  <si>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</si>
  <si>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</si>
  <si>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</si>
  <si>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</si>
  <si>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</si>
  <si>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</si>
  <si>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</si>
  <si>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</si>
  <si>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</si>
  <si>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</si>
  <si>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</si>
  <si>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</si>
  <si>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</si>
  <si>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</si>
  <si>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</si>
  <si>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</si>
  <si>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</si>
  <si>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</si>
  <si>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</si>
  <si>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</si>
  <si>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</si>
  <si>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</si>
  <si>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</si>
  <si>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</si>
  <si>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</si>
  <si>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</si>
  <si>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</si>
  <si>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</si>
  <si>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</si>
  <si>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</si>
  <si>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</si>
  <si>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</si>
  <si>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</si>
  <si>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</si>
  <si>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</si>
  <si>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</si>
  <si>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</si>
  <si>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</si>
  <si>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</si>
  <si>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</si>
  <si>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</si>
  <si>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</si>
  <si>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</si>
  <si>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</si>
  <si>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</si>
  <si>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</si>
  <si>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</si>
  <si>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</si>
  <si>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</si>
  <si>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</si>
  <si>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</si>
  <si>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</si>
  <si>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</si>
  <si>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</si>
  <si>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</si>
  <si>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</si>
  <si>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</si>
  <si>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</si>
  <si>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</si>
  <si>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</si>
  <si>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</si>
  <si>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</si>
  <si>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</si>
  <si>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</si>
  <si>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</si>
  <si>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</si>
  <si>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</si>
  <si>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</si>
  <si>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</si>
  <si>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</si>
  <si>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</si>
  <si>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</si>
  <si>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</si>
  <si>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</si>
  <si>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</si>
  <si>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</si>
  <si>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</si>
  <si>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</si>
  <si>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</si>
  <si>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</si>
  <si>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</si>
  <si>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</si>
  <si>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</si>
  <si>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</si>
  <si>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</si>
  <si>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</si>
  <si>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</si>
  <si>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</si>
  <si>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</si>
  <si>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</si>
  <si>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</si>
  <si>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</si>
  <si>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</si>
  <si>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</si>
  <si>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</si>
  <si>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</si>
  <si>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</si>
  <si>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</si>
  <si>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</si>
  <si>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</si>
  <si>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</si>
  <si>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</si>
  <si>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</si>
  <si>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</si>
  <si>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</si>
  <si>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</si>
  <si>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</si>
  <si>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</si>
  <si>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</si>
  <si>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</si>
  <si>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</si>
  <si>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</si>
  <si>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</si>
  <si>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</si>
  <si>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</si>
  <si>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</si>
  <si>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</si>
  <si>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</si>
  <si>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</si>
  <si>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</si>
  <si>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</si>
  <si>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</si>
  <si>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</si>
  <si>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</si>
  <si>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</si>
  <si>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</si>
  <si>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</si>
  <si>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</si>
  <si>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</si>
  <si>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</si>
  <si>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</si>
  <si>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</si>
  <si>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</si>
  <si>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</si>
  <si>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</si>
  <si>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</si>
  <si>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</si>
  <si>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</si>
  <si>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</si>
  <si>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</si>
  <si>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</si>
  <si>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</si>
  <si>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</si>
  <si>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</si>
  <si>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</si>
  <si>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</si>
  <si>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</si>
  <si>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</si>
  <si>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</si>
  <si>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</si>
  <si>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</si>
  <si>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</si>
  <si>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</si>
  <si>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</si>
  <si>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</si>
  <si>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</si>
  <si>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</si>
  <si>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</si>
  <si>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</si>
  <si>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</si>
  <si>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</si>
  <si>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</si>
  <si>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</si>
  <si>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</si>
  <si>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</si>
  <si>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</si>
  <si>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</si>
  <si>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</si>
  <si>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</si>
  <si>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</si>
  <si>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</si>
  <si>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</si>
  <si>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</si>
  <si>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</si>
  <si>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</si>
  <si>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</si>
  <si>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</si>
  <si>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</si>
  <si>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</si>
  <si>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</si>
  <si>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</si>
  <si>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</si>
  <si>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</si>
  <si>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</si>
  <si>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</si>
  <si>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</si>
  <si>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</si>
  <si>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</si>
  <si>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</si>
  <si>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</si>
  <si>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</si>
  <si>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</si>
  <si>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</si>
  <si>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</si>
  <si>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</si>
  <si>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</si>
  <si>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</si>
  <si>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</si>
  <si>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</si>
  <si>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</si>
  <si>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</si>
  <si>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</si>
  <si>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</si>
  <si>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</si>
  <si>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</si>
  <si>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</si>
  <si>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</si>
  <si>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</si>
  <si>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</si>
  <si>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</si>
  <si>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</si>
  <si>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</si>
  <si>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</si>
  <si>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</si>
  <si>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</si>
  <si>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</si>
  <si>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</si>
  <si>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</si>
  <si>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</si>
  <si>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</si>
  <si>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</si>
  <si>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</si>
  <si>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</si>
  <si>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</si>
  <si>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</si>
  <si>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</si>
  <si>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</si>
  <si>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</si>
  <si>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</si>
  <si>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</si>
  <si>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</si>
  <si>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</si>
  <si>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</si>
  <si>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</si>
  <si>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</si>
  <si>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</si>
  <si>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</si>
  <si>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</si>
  <si>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</si>
  <si>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</si>
  <si>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</si>
  <si>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</si>
  <si>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</si>
  <si>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</si>
  <si>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</si>
  <si>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</si>
  <si>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</si>
  <si>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</si>
  <si>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</si>
  <si>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</si>
  <si>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</si>
  <si>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</si>
  <si>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</si>
  <si>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</si>
  <si>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</si>
  <si>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</si>
  <si>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</si>
  <si>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</si>
  <si>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</si>
  <si>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</si>
  <si>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</si>
  <si>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</si>
  <si>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</si>
  <si>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</si>
  <si>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</si>
  <si>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</si>
  <si>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</si>
  <si>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</si>
  <si>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</si>
  <si>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</si>
  <si>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</si>
  <si>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</si>
  <si>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</si>
  <si>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</si>
  <si>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</si>
  <si>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</si>
  <si>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</si>
  <si>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</si>
  <si>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</si>
  <si>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</si>
  <si>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</si>
  <si>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</si>
  <si>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</si>
  <si>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</si>
  <si>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</si>
  <si>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</si>
  <si>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</si>
  <si>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</si>
  <si>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</si>
  <si>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</si>
  <si>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</si>
  <si>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</si>
  <si>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</si>
  <si>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</si>
  <si>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</si>
  <si>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</si>
  <si>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</si>
  <si>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</si>
  <si>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</si>
  <si>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</si>
  <si>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</si>
  <si>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</si>
  <si>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</si>
  <si>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</si>
  <si>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</si>
  <si>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</si>
  <si>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</si>
  <si>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</si>
  <si>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</si>
  <si>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</si>
  <si>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</si>
  <si>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</si>
  <si>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</si>
  <si>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</si>
  <si>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</si>
  <si>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</si>
  <si>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</si>
  <si>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</si>
  <si>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</si>
  <si>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</si>
  <si>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</si>
  <si>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</si>
  <si>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</si>
  <si>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</si>
  <si>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</si>
  <si>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</si>
  <si>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</si>
  <si>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</si>
  <si>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</si>
  <si>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</si>
  <si>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</si>
  <si>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</si>
  <si>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</si>
  <si>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</si>
  <si>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</si>
  <si>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</si>
  <si>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</si>
  <si>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</si>
  <si>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</si>
  <si>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</si>
  <si>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</si>
  <si>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</si>
  <si>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</si>
  <si>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</si>
  <si>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</si>
  <si>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</si>
  <si>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</si>
  <si>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</si>
  <si>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</si>
  <si>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</si>
  <si>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</si>
  <si>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</si>
  <si>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</si>
  <si>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</si>
  <si>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</si>
  <si>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</si>
  <si>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</si>
  <si>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</si>
  <si>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</si>
  <si>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</si>
  <si>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</si>
  <si>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</si>
  <si>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</si>
  <si>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</si>
  <si>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</si>
  <si>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</si>
  <si>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</si>
  <si>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</si>
  <si>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</si>
  <si>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</si>
  <si>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</si>
  <si>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</si>
  <si>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</si>
  <si>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</si>
  <si>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</si>
  <si>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</si>
  <si>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</si>
  <si>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</si>
  <si>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</si>
  <si>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</si>
  <si>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</si>
  <si>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</si>
  <si>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</si>
  <si>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</si>
  <si>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</si>
  <si>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</si>
  <si>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</si>
  <si>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</si>
  <si>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</si>
  <si>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</si>
  <si>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</si>
  <si>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</si>
  <si>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</si>
  <si>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</si>
  <si>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</si>
  <si>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</si>
  <si>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</si>
  <si>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</si>
  <si>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</si>
  <si>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</si>
  <si>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</si>
  <si>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</si>
  <si>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</si>
  <si>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</si>
  <si>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</si>
  <si>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</si>
  <si>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</si>
  <si>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</si>
  <si>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</si>
  <si>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</si>
  <si>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</si>
  <si>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</si>
  <si>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</si>
  <si>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</si>
  <si>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</si>
  <si>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</si>
  <si>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</si>
  <si>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</si>
  <si>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</si>
  <si>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</si>
  <si>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</si>
  <si>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</si>
  <si>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</si>
  <si>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</si>
  <si>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</si>
  <si>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</si>
  <si>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</si>
  <si>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</si>
  <si>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</si>
  <si>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</si>
  <si>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</si>
  <si>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</si>
  <si>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</si>
  <si>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</si>
  <si>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</si>
  <si>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</si>
  <si>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</si>
  <si>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</si>
  <si>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</si>
  <si>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</si>
  <si>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</si>
  <si>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</si>
  <si>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</si>
  <si>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</si>
  <si>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</si>
  <si>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</si>
  <si>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</si>
  <si>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</si>
  <si>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</si>
  <si>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</si>
  <si>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</si>
  <si>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</si>
  <si>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</si>
  <si>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</si>
  <si>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</si>
  <si>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</si>
  <si>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</si>
  <si>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</si>
  <si>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</si>
  <si>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</si>
  <si>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</si>
  <si>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</si>
  <si>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</si>
  <si>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</si>
  <si>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</si>
  <si>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</si>
  <si>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</si>
  <si>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</si>
  <si>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</si>
  <si>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</si>
  <si>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</si>
  <si>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</si>
  <si>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</si>
  <si>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</si>
  <si>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</si>
  <si>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</si>
  <si>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</si>
  <si>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</si>
  <si>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</si>
  <si>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</si>
  <si>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</si>
  <si>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</si>
  <si>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</si>
  <si>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</si>
  <si>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</si>
  <si>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</si>
  <si>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</si>
  <si>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</si>
  <si>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</si>
  <si>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</si>
  <si>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</si>
  <si>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</si>
  <si>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</si>
  <si>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</si>
  <si>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</si>
  <si>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</si>
  <si>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</si>
  <si>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</si>
  <si>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</si>
  <si>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</si>
  <si>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</si>
  <si>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</si>
  <si>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</si>
  <si>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</si>
  <si>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</si>
  <si>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</si>
  <si>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</si>
  <si>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</si>
  <si>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</si>
  <si>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</si>
  <si>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</si>
  <si>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</si>
  <si>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</si>
  <si>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</si>
  <si>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</si>
  <si>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</si>
  <si>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</si>
  <si>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</si>
  <si>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</si>
  <si>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</si>
  <si>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</si>
  <si>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</si>
  <si>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</si>
  <si>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</si>
  <si>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</si>
  <si>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</si>
  <si>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</si>
  <si>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</si>
  <si>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</si>
  <si>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</si>
  <si>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</si>
  <si>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</si>
  <si>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</si>
  <si>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</si>
  <si>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</si>
  <si>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</si>
  <si>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</si>
  <si>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</si>
  <si>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</si>
  <si>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</si>
  <si>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</si>
  <si>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</si>
  <si>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</si>
  <si>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</si>
  <si>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</si>
  <si>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</si>
  <si>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</si>
  <si>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</si>
  <si>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</si>
  <si>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</si>
  <si>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</si>
  <si>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</si>
  <si>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</si>
  <si>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</si>
  <si>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</si>
  <si>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</si>
  <si>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</si>
  <si>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</si>
  <si>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</si>
  <si>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</si>
  <si>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</si>
  <si>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</si>
  <si>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</si>
  <si>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</si>
  <si>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</si>
  <si>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</si>
  <si>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</si>
  <si>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</si>
  <si>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</si>
  <si>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</si>
  <si>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</si>
  <si>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</si>
  <si>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</si>
  <si>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</si>
  <si>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</si>
  <si>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</si>
  <si>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</si>
  <si>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</si>
  <si>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</si>
  <si>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</si>
  <si>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</si>
  <si>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</si>
  <si>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</si>
  <si>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</si>
  <si>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</si>
  <si>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</si>
  <si>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</si>
  <si>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</si>
  <si>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</si>
  <si>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</si>
  <si>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</si>
  <si>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</si>
  <si>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</si>
  <si>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</si>
  <si>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</si>
  <si>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</si>
  <si>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</si>
  <si>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</si>
  <si>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</si>
  <si>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</si>
  <si>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</si>
  <si>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</si>
  <si>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</si>
  <si>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</si>
  <si>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</si>
  <si>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</si>
  <si>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</si>
  <si>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</si>
  <si>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</si>
  <si>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</si>
  <si>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</si>
  <si>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</si>
  <si>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</si>
  <si>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</si>
  <si>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</si>
  <si>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</si>
  <si>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</si>
  <si>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</si>
  <si>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</si>
  <si>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</si>
  <si>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</si>
  <si>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</si>
  <si>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</si>
  <si>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</si>
  <si>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</si>
  <si>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</si>
  <si>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</si>
  <si>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</si>
  <si>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</si>
  <si>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</si>
  <si>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</si>
  <si>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</si>
  <si>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</si>
  <si>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</si>
  <si>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</si>
  <si>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</si>
  <si>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</si>
  <si>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</si>
  <si>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</si>
  <si>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</si>
  <si>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</si>
  <si>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</si>
  <si>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</si>
  <si>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</si>
  <si>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</si>
  <si>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</si>
  <si>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</si>
  <si>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</si>
  <si>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</si>
  <si>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</si>
  <si>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</si>
  <si>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</si>
  <si>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</si>
  <si>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</si>
  <si>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</si>
  <si>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</si>
  <si>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</si>
  <si>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</si>
  <si>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</si>
  <si>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</si>
  <si>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</si>
  <si>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</si>
  <si>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</si>
  <si>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</si>
  <si>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</si>
  <si>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</si>
  <si>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</si>
  <si>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</si>
  <si>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</si>
  <si>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</si>
  <si>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</si>
  <si>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</si>
  <si>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</si>
  <si>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</si>
  <si>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</si>
  <si>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</si>
  <si>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</si>
  <si>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</si>
  <si>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</si>
  <si>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</si>
  <si>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</si>
  <si>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</si>
  <si>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</si>
  <si>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</si>
  <si>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</si>
  <si>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</si>
  <si>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</si>
  <si>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</si>
  <si>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</si>
  <si>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</si>
  <si>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</si>
  <si>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</si>
  <si>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</si>
  <si>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</si>
  <si>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</si>
  <si>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</si>
  <si>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</si>
  <si>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</si>
  <si>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</si>
  <si>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</si>
  <si>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</si>
  <si>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</si>
  <si>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</si>
  <si>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</si>
  <si>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</si>
  <si>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</si>
  <si>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</si>
  <si>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</si>
  <si>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</si>
  <si>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</si>
  <si>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</si>
  <si>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</si>
  <si>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</si>
  <si>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</si>
  <si>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</si>
  <si>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</si>
  <si>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</si>
  <si>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</si>
  <si>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</si>
  <si>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</si>
  <si>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</si>
  <si>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</si>
  <si>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</si>
  <si>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</si>
  <si>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</si>
  <si>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</si>
  <si>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</si>
  <si>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</si>
  <si>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</si>
  <si>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</si>
  <si>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</si>
  <si>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</si>
  <si>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</si>
  <si>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</si>
  <si>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</si>
  <si>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</si>
  <si>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</si>
  <si>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</si>
  <si>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</si>
  <si>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</si>
  <si>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</si>
  <si>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</si>
  <si>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</si>
  <si>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</si>
  <si>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</si>
  <si>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</si>
  <si>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</si>
  <si>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</si>
  <si>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</si>
  <si>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</si>
  <si>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</si>
  <si>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</si>
  <si>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</si>
  <si>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</si>
  <si>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</si>
  <si>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</si>
  <si>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</si>
  <si>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</si>
  <si>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</si>
  <si>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</si>
  <si>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</si>
  <si>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</si>
  <si>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</si>
  <si>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</si>
  <si>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</si>
  <si>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</si>
  <si>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</si>
  <si>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</si>
  <si>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</si>
  <si>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</si>
  <si>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</si>
  <si>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</si>
  <si>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</si>
  <si>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</si>
  <si>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</si>
  <si>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</si>
  <si>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</si>
  <si>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</si>
  <si>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</si>
  <si>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</si>
  <si>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</si>
  <si>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</si>
  <si>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</si>
  <si>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</si>
  <si>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</si>
  <si>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</si>
  <si>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</si>
  <si>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</si>
  <si>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</si>
  <si>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</si>
  <si>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</si>
  <si>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</si>
  <si>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</si>
  <si>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</si>
  <si>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</si>
  <si>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</si>
  <si>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</si>
  <si>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</si>
  <si>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</si>
  <si>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</si>
  <si>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</si>
  <si>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</si>
  <si>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</si>
  <si>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</si>
  <si>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</si>
  <si>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</si>
  <si>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</si>
  <si>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</si>
  <si>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</si>
  <si>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</si>
  <si>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</si>
  <si>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</si>
  <si>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</si>
  <si>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</si>
  <si>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</si>
  <si>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</si>
  <si>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</si>
  <si>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</si>
  <si>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</si>
  <si>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</si>
  <si>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</si>
  <si>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</si>
  <si>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</si>
  <si>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</si>
  <si>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</si>
  <si>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</si>
  <si>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</si>
  <si>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</si>
  <si>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</si>
  <si>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</si>
  <si>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</si>
  <si>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</si>
  <si>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</si>
  <si>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</si>
  <si>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</si>
  <si>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</si>
  <si>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</si>
  <si>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</si>
  <si>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</si>
  <si>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</si>
  <si>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</si>
  <si>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</si>
  <si>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</si>
  <si>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</si>
  <si>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</si>
  <si>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</si>
  <si>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</si>
  <si>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</si>
  <si>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</si>
  <si>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</si>
  <si>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</si>
  <si>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</si>
  <si>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</si>
  <si>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</si>
  <si>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</si>
  <si>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</si>
  <si>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</si>
  <si>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</si>
  <si>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</si>
  <si>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</si>
  <si>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</si>
  <si>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</si>
  <si>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</si>
  <si>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</si>
  <si>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</si>
  <si>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</si>
  <si>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</si>
  <si>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</si>
  <si>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</si>
  <si>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</si>
  <si>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</si>
  <si>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</si>
  <si>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</si>
  <si>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</si>
  <si>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</si>
  <si>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</si>
  <si>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</si>
  <si>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</si>
  <si>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</si>
  <si>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</si>
  <si>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</si>
  <si>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</si>
  <si>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</si>
  <si>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</si>
  <si>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</si>
  <si>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</si>
  <si>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</si>
  <si>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</si>
  <si>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</si>
  <si>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</si>
  <si>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</si>
  <si>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</si>
  <si>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</si>
  <si>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</si>
  <si>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</si>
  <si>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</si>
  <si>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</si>
  <si>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</si>
  <si>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</si>
  <si>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</si>
  <si>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</si>
  <si>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</si>
  <si>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</si>
  <si>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</si>
  <si>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</si>
  <si>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</si>
  <si>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</si>
  <si>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</si>
  <si>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</si>
  <si>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</si>
  <si>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</si>
  <si>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</si>
  <si>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</si>
  <si>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</si>
  <si>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</si>
  <si>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</si>
  <si>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</si>
  <si>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</si>
  <si>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</si>
  <si>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</si>
  <si>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</si>
  <si>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</si>
  <si>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</si>
  <si>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</si>
  <si>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</si>
  <si>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</si>
  <si>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</si>
  <si>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</si>
  <si>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</si>
  <si>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</si>
  <si>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</si>
  <si>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</si>
  <si>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</si>
  <si>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</si>
  <si>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</si>
  <si>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</si>
  <si>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</si>
  <si>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</si>
  <si>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</si>
  <si>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</si>
  <si>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</si>
  <si>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</si>
  <si>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</si>
  <si>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</si>
  <si>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</si>
  <si>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</si>
  <si>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</si>
  <si>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</si>
  <si>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</si>
  <si>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</si>
  <si>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</si>
  <si>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</si>
  <si>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</si>
  <si>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</si>
  <si>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</si>
  <si>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</si>
  <si>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</si>
  <si>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</si>
  <si>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</si>
  <si>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</si>
  <si>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</si>
  <si>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</si>
  <si>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</si>
  <si>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</si>
  <si>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</si>
  <si>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</si>
  <si>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</si>
  <si>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</si>
  <si>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</si>
  <si>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</si>
  <si>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</si>
  <si>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</si>
  <si>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</si>
  <si>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</si>
  <si>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</si>
  <si>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</si>
  <si>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</si>
  <si>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</si>
  <si>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</si>
  <si>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</si>
  <si>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</si>
  <si>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</si>
  <si>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</si>
  <si>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</si>
  <si>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</si>
  <si>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</si>
  <si>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</si>
  <si>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</si>
  <si>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</si>
  <si>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</si>
  <si>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</si>
  <si>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</si>
  <si>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</si>
  <si>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</si>
  <si>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</si>
  <si>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</si>
  <si>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</si>
  <si>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</si>
  <si>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</si>
  <si>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</si>
  <si>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</si>
  <si>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</si>
  <si>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</si>
  <si>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</si>
  <si>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</si>
  <si>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</si>
  <si>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</si>
  <si>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</si>
  <si>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</si>
  <si>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</si>
  <si>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</si>
  <si>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</si>
  <si>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</si>
  <si>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</si>
  <si>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</si>
  <si>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</si>
  <si>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</si>
  <si>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</si>
  <si>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</si>
  <si>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</si>
  <si>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</si>
  <si>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</si>
  <si>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</si>
  <si>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</si>
  <si>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</si>
  <si>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</si>
  <si>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</si>
  <si>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</si>
  <si>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</si>
  <si>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</si>
  <si>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</si>
  <si>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</si>
  <si>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</si>
  <si>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</si>
  <si>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</si>
  <si>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</si>
  <si>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</si>
  <si>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</si>
  <si>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</si>
  <si>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</si>
  <si>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</si>
  <si>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</si>
  <si>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</si>
  <si>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</si>
  <si>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</si>
  <si>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</si>
  <si>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</si>
  <si>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</si>
  <si>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</si>
  <si>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</si>
  <si>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</si>
  <si>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</si>
  <si>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</si>
  <si>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</si>
  <si>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</si>
  <si>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</si>
  <si>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</si>
  <si>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</si>
  <si>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</si>
  <si>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</si>
  <si>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</si>
  <si>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</si>
  <si>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</si>
  <si>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</si>
  <si>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</si>
  <si>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</si>
  <si>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</si>
  <si>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</si>
  <si>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</si>
  <si>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</si>
  <si>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</si>
  <si>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</si>
  <si>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</si>
  <si>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</si>
  <si>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</si>
  <si>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</si>
  <si>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</si>
  <si>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</si>
  <si>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</si>
  <si>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</si>
  <si>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</si>
  <si>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</si>
  <si>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</si>
  <si>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</si>
  <si>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</si>
  <si>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</si>
  <si>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</si>
  <si>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</si>
  <si>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</si>
  <si>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</si>
  <si>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</si>
  <si>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</si>
  <si>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</si>
  <si>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</si>
  <si>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</si>
  <si>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</si>
  <si>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</si>
  <si>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</si>
  <si>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</si>
  <si>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</si>
  <si>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</si>
  <si>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</si>
  <si>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</si>
  <si>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</si>
  <si>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</si>
  <si>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</si>
  <si>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</si>
  <si>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</si>
  <si>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</si>
  <si>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</si>
  <si>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</si>
  <si>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</si>
  <si>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</si>
  <si>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</si>
  <si>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</si>
  <si>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</si>
  <si>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</si>
  <si>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</si>
  <si>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</si>
  <si>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</si>
  <si>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</si>
  <si>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</si>
  <si>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</si>
  <si>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</si>
  <si>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</si>
  <si>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</si>
  <si>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</si>
  <si>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</si>
  <si>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</si>
  <si>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</si>
  <si>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</si>
  <si>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</si>
  <si>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</si>
  <si>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</si>
  <si>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</si>
  <si>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</si>
  <si>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</si>
  <si>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</si>
  <si>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</si>
  <si>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</si>
  <si>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</si>
  <si>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</si>
  <si>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</si>
  <si>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</si>
  <si>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</si>
  <si>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</si>
  <si>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</si>
  <si>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</si>
  <si>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</si>
  <si>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</si>
  <si>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</si>
  <si>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</si>
  <si>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</si>
  <si>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</si>
  <si>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</si>
  <si>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</si>
  <si>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</si>
  <si>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</si>
  <si>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</si>
  <si>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</si>
  <si>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</si>
  <si>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</si>
  <si>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</si>
  <si>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</si>
  <si>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</si>
  <si>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</si>
  <si>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</si>
  <si>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</si>
  <si>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</si>
  <si>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</si>
  <si>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</si>
  <si>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</si>
  <si>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</si>
  <si>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</si>
  <si>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</si>
  <si>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</si>
  <si>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</si>
  <si>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</si>
  <si>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</si>
  <si>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</si>
  <si>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</si>
  <si>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</si>
  <si>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</si>
  <si>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</si>
  <si>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</si>
  <si>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</si>
  <si>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</si>
  <si>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</si>
  <si>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</si>
  <si>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</si>
  <si>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</si>
  <si>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</si>
  <si>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</si>
  <si>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</si>
  <si>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</si>
  <si>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</si>
  <si>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</si>
  <si>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</si>
  <si>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</si>
  <si>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</si>
  <si>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</si>
  <si>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</si>
  <si>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</si>
  <si>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</si>
  <si>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</si>
  <si>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</si>
  <si>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</si>
  <si>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</si>
  <si>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</si>
  <si>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</si>
  <si>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</si>
  <si>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</si>
  <si>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</si>
  <si>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</si>
  <si>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</si>
  <si>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</si>
  <si>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</si>
  <si>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</si>
  <si>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</si>
  <si>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</si>
  <si>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</si>
  <si>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</si>
  <si>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</si>
  <si>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</si>
  <si>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</si>
  <si>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</si>
  <si>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</si>
  <si>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</si>
  <si>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</si>
  <si>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</si>
  <si>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</si>
  <si>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</si>
  <si>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</si>
  <si>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</si>
  <si>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</si>
  <si>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</si>
  <si>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</si>
  <si>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</si>
  <si>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</si>
  <si>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</si>
  <si>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</si>
  <si>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</si>
  <si>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</si>
  <si>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</si>
  <si>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</si>
  <si>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</si>
  <si>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</si>
  <si>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</si>
  <si>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</si>
  <si>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</si>
  <si>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</si>
  <si>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</si>
  <si>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</si>
  <si>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</si>
  <si>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</si>
  <si>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</si>
  <si>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</si>
  <si>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</si>
  <si>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</si>
  <si>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</si>
  <si>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</si>
  <si>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</si>
  <si>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</si>
  <si>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</si>
  <si>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</si>
  <si>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</si>
  <si>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</si>
  <si>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</si>
  <si>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</si>
  <si>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</si>
  <si>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</si>
  <si>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</si>
  <si>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</si>
  <si>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</si>
  <si>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</si>
  <si>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</si>
  <si>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</si>
  <si>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</si>
  <si>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</si>
  <si>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</si>
  <si>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</si>
  <si>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</si>
  <si>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</si>
  <si>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</si>
  <si>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</si>
  <si>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</si>
  <si>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</si>
  <si>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</si>
  <si>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</si>
  <si>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</si>
  <si>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</si>
  <si>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</si>
  <si>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</si>
  <si>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</si>
  <si>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</si>
  <si>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</si>
  <si>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</si>
  <si>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</si>
  <si>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</si>
  <si>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</si>
  <si>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</si>
  <si>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</si>
  <si>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</si>
  <si>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</si>
  <si>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</si>
  <si>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</si>
  <si>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</si>
  <si>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</si>
  <si>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</si>
  <si>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</si>
  <si>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</si>
  <si>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</si>
  <si>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</si>
  <si>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</si>
  <si>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</si>
  <si>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</si>
  <si>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</si>
  <si>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</si>
  <si>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</si>
  <si>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</si>
  <si>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</si>
  <si>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</si>
  <si>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</si>
  <si>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</si>
  <si>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</si>
  <si>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</si>
  <si>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</si>
  <si>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</si>
  <si>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</si>
  <si>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</si>
  <si>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</si>
  <si>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</si>
  <si>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</si>
  <si>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</si>
  <si>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</si>
  <si>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</si>
  <si>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</si>
  <si>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</si>
  <si>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</si>
  <si>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</si>
  <si>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</si>
  <si>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</si>
  <si>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</si>
  <si>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</si>
  <si>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</si>
  <si>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</si>
  <si>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</si>
  <si>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</si>
  <si>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</si>
  <si>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</si>
  <si>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</si>
  <si>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</si>
  <si>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</si>
  <si>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</si>
  <si>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</si>
  <si>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</si>
  <si>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</si>
  <si>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</si>
  <si>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</si>
  <si>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</si>
  <si>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</si>
  <si>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</si>
  <si>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</si>
  <si>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</si>
  <si>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</si>
  <si>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</si>
  <si>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</si>
  <si>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</si>
  <si>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</si>
  <si>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</si>
  <si>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</si>
  <si>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</si>
  <si>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</si>
  <si>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</si>
  <si>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</si>
  <si>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</si>
  <si>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</si>
  <si>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</si>
  <si>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</si>
  <si>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</si>
  <si>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</si>
  <si>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</si>
  <si>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</si>
  <si>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</si>
  <si>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</si>
  <si>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</si>
  <si>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</si>
  <si>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</si>
  <si>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</si>
  <si>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</si>
  <si>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</si>
  <si>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</si>
  <si>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</si>
  <si>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</si>
  <si>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</si>
  <si>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</si>
  <si>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</si>
  <si>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</si>
  <si>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</si>
  <si>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</si>
  <si>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</si>
  <si>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</si>
  <si>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</si>
  <si>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</si>
  <si>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</si>
  <si>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</si>
  <si>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</si>
  <si>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</si>
  <si>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</si>
  <si>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</si>
  <si>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</si>
  <si>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</si>
  <si>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</si>
  <si>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</si>
  <si>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</si>
  <si>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</si>
  <si>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</si>
  <si>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</si>
  <si>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</si>
  <si>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</si>
  <si>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</si>
  <si>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</si>
  <si>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</si>
  <si>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</si>
  <si>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</si>
  <si>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</si>
  <si>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</si>
  <si>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</si>
  <si>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</si>
  <si>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</si>
  <si>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</si>
  <si>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</si>
  <si>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</si>
  <si>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</si>
  <si>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</si>
  <si>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</si>
  <si>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</si>
  <si>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</si>
  <si>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</si>
  <si>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</si>
  <si>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</si>
  <si>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</si>
  <si>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</si>
  <si>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</si>
  <si>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</si>
  <si>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</si>
  <si>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</si>
  <si>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</si>
  <si>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</si>
  <si>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</si>
  <si>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</si>
  <si>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</si>
  <si>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</si>
  <si>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</si>
  <si>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</si>
  <si>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</si>
  <si>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</si>
  <si>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</si>
  <si>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</si>
  <si>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</si>
  <si>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</si>
  <si>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</si>
  <si>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</si>
  <si>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</si>
  <si>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</si>
  <si>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</si>
  <si>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</si>
  <si>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</si>
  <si>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</si>
  <si>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</si>
  <si>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</si>
  <si>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</si>
  <si>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</si>
  <si>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</si>
  <si>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</si>
  <si>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</si>
  <si>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</si>
  <si>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</si>
  <si>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</si>
  <si>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</si>
  <si>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</si>
  <si>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</si>
  <si>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</si>
  <si>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</si>
  <si>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</si>
  <si>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</si>
  <si>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</si>
  <si>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</si>
  <si>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</si>
  <si>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</si>
  <si>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</si>
  <si>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</si>
  <si>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</si>
  <si>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</si>
  <si>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</si>
  <si>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</si>
  <si>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</si>
  <si>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</si>
  <si>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</si>
  <si>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</si>
  <si>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</si>
  <si>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</si>
  <si>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</si>
  <si>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</si>
  <si>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</si>
  <si>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</si>
  <si>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</si>
  <si>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</si>
  <si>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</si>
  <si>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</si>
  <si>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</si>
  <si>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</si>
  <si>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</si>
  <si>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</si>
  <si>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</si>
  <si>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</si>
  <si>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</si>
  <si>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</si>
  <si>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</si>
  <si>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</si>
  <si>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</si>
  <si>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</si>
  <si>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</si>
  <si>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</si>
  <si>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</si>
  <si>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</si>
  <si>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</si>
  <si>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</si>
  <si>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</si>
  <si>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</si>
  <si>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</si>
  <si>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</si>
  <si>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</si>
  <si>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</si>
  <si>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</si>
  <si>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</si>
  <si>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</si>
  <si>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</si>
  <si>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</si>
  <si>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</si>
  <si>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</si>
  <si>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</si>
  <si>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</si>
  <si>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</si>
  <si>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</si>
  <si>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</si>
  <si>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</si>
  <si>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</si>
  <si>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</si>
  <si>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</si>
  <si>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</si>
  <si>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</si>
  <si>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</si>
  <si>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</si>
  <si>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</si>
  <si>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</si>
  <si>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</si>
  <si>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</si>
  <si>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</si>
  <si>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</si>
  <si>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</si>
  <si>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</si>
  <si>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</si>
  <si>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</si>
  <si>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</si>
  <si>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</si>
  <si>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</si>
  <si>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</si>
  <si>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</si>
  <si>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</si>
  <si>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</si>
  <si>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</si>
  <si>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</si>
  <si>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</si>
  <si>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</si>
  <si>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</si>
  <si>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</si>
  <si>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</si>
  <si>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</si>
  <si>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</si>
  <si>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</si>
  <si>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</si>
  <si>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</si>
  <si>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</si>
  <si>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</si>
  <si>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</si>
  <si>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</si>
  <si>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</si>
  <si>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</si>
  <si>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</si>
  <si>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</si>
  <si>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</si>
  <si>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</si>
  <si>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</si>
  <si>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</si>
  <si>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</si>
  <si>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</si>
  <si>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</si>
  <si>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</si>
  <si>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</si>
  <si>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</si>
  <si>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</si>
  <si>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</si>
  <si>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</si>
  <si>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</si>
  <si>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</si>
  <si>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</si>
  <si>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</si>
  <si>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</si>
  <si>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</si>
  <si>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</si>
  <si>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</si>
  <si>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</si>
  <si>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</si>
  <si>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</si>
  <si>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</si>
  <si>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</si>
  <si>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</si>
  <si>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</si>
  <si>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</si>
  <si>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</si>
  <si>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</si>
  <si>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</si>
  <si>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</si>
  <si>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</si>
  <si>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</si>
  <si>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</si>
  <si>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</si>
  <si>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</si>
  <si>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</si>
  <si>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</si>
  <si>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</si>
  <si>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</si>
  <si>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</si>
  <si>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</si>
  <si>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</si>
  <si>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</si>
  <si>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</si>
  <si>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</si>
  <si>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</si>
  <si>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</si>
  <si>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</si>
  <si>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</si>
  <si>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</si>
  <si>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</si>
  <si>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</si>
  <si>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</si>
  <si>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</si>
  <si>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</si>
  <si>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</si>
  <si>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</si>
  <si>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</si>
  <si>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</si>
  <si>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</si>
  <si>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</si>
  <si>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</si>
  <si>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</si>
  <si>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</si>
  <si>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</si>
  <si>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</si>
  <si>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</si>
  <si>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</si>
  <si>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</si>
  <si>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</si>
  <si>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</si>
  <si>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</si>
  <si>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</si>
  <si>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</si>
  <si>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</si>
  <si>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</si>
  <si>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</si>
  <si>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</si>
  <si>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</si>
  <si>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</si>
  <si>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</si>
  <si>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</si>
  <si>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</si>
  <si>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</si>
  <si>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</si>
  <si>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</si>
  <si>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</si>
  <si>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</si>
  <si>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</si>
  <si>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</si>
  <si>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</si>
  <si>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</si>
  <si>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</si>
  <si>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</si>
  <si>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</si>
  <si>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</si>
  <si>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</si>
  <si>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</si>
  <si>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</si>
  <si>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</si>
  <si>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</si>
  <si>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</si>
  <si>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</si>
  <si>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</si>
  <si>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</si>
  <si>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</si>
  <si>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</si>
  <si>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</si>
  <si>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</si>
  <si>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</si>
  <si>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</si>
  <si>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</si>
  <si>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</si>
  <si>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</si>
  <si>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</si>
  <si>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</si>
  <si>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</si>
  <si>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</si>
  <si>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</si>
  <si>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</si>
  <si>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</si>
  <si>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</si>
  <si>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</si>
  <si>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</si>
  <si>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</si>
  <si>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</si>
  <si>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</si>
  <si>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</si>
  <si>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</si>
  <si>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</si>
  <si>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</si>
  <si>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</si>
  <si>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</si>
  <si>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</si>
  <si>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</si>
  <si>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</si>
  <si>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</si>
  <si>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</si>
  <si>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</si>
  <si>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</si>
  <si>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</si>
  <si>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</si>
  <si>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</si>
  <si>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</si>
  <si>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</si>
  <si>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</si>
  <si>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</si>
  <si>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</si>
  <si>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</si>
  <si>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</si>
  <si>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</si>
  <si>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</si>
  <si>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</si>
  <si>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</si>
  <si>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</si>
  <si>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</si>
  <si>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</si>
  <si>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</si>
  <si>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</si>
  <si>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</si>
  <si>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</si>
  <si>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</si>
  <si>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</si>
  <si>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</si>
  <si>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</si>
  <si>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</si>
  <si>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</si>
  <si>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</si>
  <si>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</si>
  <si>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</si>
  <si>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</si>
  <si>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</si>
  <si>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</si>
  <si>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</si>
  <si>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</si>
  <si>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</si>
  <si>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</si>
  <si>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</si>
  <si>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</si>
  <si>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</si>
  <si>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</si>
  <si>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</si>
  <si>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</si>
  <si>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</si>
  <si>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</si>
  <si>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</si>
  <si>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</si>
  <si>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</si>
  <si>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</si>
  <si>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</si>
  <si>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</si>
  <si>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</si>
  <si>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</si>
  <si>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</si>
  <si>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</si>
  <si>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</si>
  <si>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</si>
  <si>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</si>
  <si>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</si>
  <si>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</si>
  <si>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</si>
  <si>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</si>
  <si>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</si>
  <si>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</si>
  <si>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</si>
  <si>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</si>
  <si>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</si>
  <si>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</si>
  <si>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</si>
  <si>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</si>
  <si>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</si>
  <si>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</si>
  <si>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</si>
  <si>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</si>
  <si>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</si>
  <si>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</si>
  <si>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</si>
  <si>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</si>
  <si>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</si>
  <si>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</si>
  <si>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</si>
  <si>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</si>
  <si>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</si>
  <si>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</si>
  <si>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</si>
  <si>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</si>
  <si>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</si>
  <si>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</si>
  <si>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</si>
  <si>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</si>
  <si>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</si>
  <si>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</si>
  <si>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</si>
  <si>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</si>
  <si>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</si>
  <si>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</si>
  <si>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</si>
  <si>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</si>
  <si>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</si>
  <si>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</si>
  <si>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</si>
  <si>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</si>
  <si>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</si>
  <si>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</si>
  <si>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</si>
  <si>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</si>
  <si>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</si>
  <si>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</si>
  <si>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</si>
  <si>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</si>
  <si>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</si>
  <si>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</si>
  <si>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</si>
  <si>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</si>
  <si>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</si>
  <si>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</si>
  <si>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</si>
  <si>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</si>
  <si>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</si>
  <si>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</si>
  <si>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</si>
  <si>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</si>
  <si>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</si>
  <si>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</si>
  <si>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</si>
  <si>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</si>
  <si>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</si>
  <si>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</si>
  <si>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</si>
  <si>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</si>
  <si>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</si>
  <si>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</si>
  <si>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</si>
  <si>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</si>
  <si>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</si>
  <si>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</si>
  <si>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</si>
  <si>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</si>
  <si>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</si>
  <si>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</si>
  <si>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</si>
  <si>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</si>
  <si>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</si>
  <si>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</si>
  <si>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</si>
  <si>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</si>
  <si>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</si>
  <si>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</si>
  <si>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</si>
  <si>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</si>
  <si>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</si>
  <si>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</si>
  <si>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</si>
  <si>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</si>
  <si>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</si>
  <si>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</si>
  <si>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</si>
  <si>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</si>
  <si>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</si>
  <si>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</si>
  <si>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</si>
  <si>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</si>
  <si>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</si>
  <si>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</si>
  <si>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</si>
  <si>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</si>
  <si>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</si>
  <si>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</si>
  <si>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</si>
  <si>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</si>
  <si>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</si>
  <si>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</si>
  <si>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</si>
  <si>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</si>
  <si>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</si>
  <si>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</si>
  <si>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</si>
  <si>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</si>
  <si>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</si>
  <si>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</si>
  <si>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</si>
  <si>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</si>
  <si>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</si>
  <si>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</si>
  <si>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</si>
  <si>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</si>
  <si>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</si>
  <si>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</si>
  <si>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</si>
  <si>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</si>
  <si>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</si>
  <si>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</si>
  <si>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</si>
  <si>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</si>
  <si>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</si>
  <si>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</si>
  <si>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</si>
  <si>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</si>
  <si>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</si>
  <si>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</si>
  <si>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</si>
  <si>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</si>
  <si>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</si>
  <si>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</si>
  <si>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</si>
  <si>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</si>
  <si>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</si>
  <si>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</si>
  <si>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</si>
  <si>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</si>
  <si>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</si>
  <si>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</si>
  <si>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</si>
  <si>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</si>
  <si>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</si>
  <si>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</si>
  <si>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</si>
  <si>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</si>
  <si>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</si>
  <si>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</si>
  <si>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</si>
  <si>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</si>
  <si>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</si>
  <si>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</si>
  <si>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</si>
  <si>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</si>
  <si>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</si>
  <si>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</si>
  <si>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</si>
  <si>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</si>
  <si>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</si>
  <si>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</si>
  <si>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</si>
  <si>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</si>
  <si>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</si>
  <si>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</si>
  <si>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</si>
  <si>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</si>
  <si>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</si>
  <si>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</si>
  <si>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</si>
  <si>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</si>
  <si>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</si>
  <si>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</si>
  <si>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</si>
  <si>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</si>
  <si>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</si>
  <si>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</si>
  <si>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</si>
  <si>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</si>
  <si>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</si>
  <si>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</si>
  <si>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</si>
  <si>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</si>
  <si>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</si>
  <si>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</si>
  <si>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</si>
  <si>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</si>
  <si>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</si>
  <si>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</si>
  <si>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</si>
  <si>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</si>
  <si>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</si>
  <si>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</si>
  <si>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</si>
  <si>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</si>
  <si>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</si>
  <si>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</si>
  <si>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</si>
  <si>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</si>
  <si>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</si>
  <si>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</si>
  <si>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</si>
  <si>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</si>
  <si>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</si>
  <si>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</si>
  <si>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</si>
  <si>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</si>
  <si>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</si>
  <si>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</si>
  <si>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</si>
  <si>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</si>
  <si>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</si>
  <si>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</si>
  <si>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</si>
  <si>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</si>
  <si>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</si>
  <si>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</si>
  <si>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</si>
  <si>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</si>
  <si>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</si>
  <si>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</si>
  <si>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</si>
  <si>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</si>
  <si>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</si>
  <si>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</si>
  <si>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</si>
  <si>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</si>
  <si>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</si>
  <si>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</si>
  <si>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</si>
  <si>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</si>
  <si>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</si>
  <si>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</si>
  <si>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</si>
  <si>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</si>
  <si>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</si>
  <si>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</si>
  <si>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</si>
  <si>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</si>
  <si>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</si>
  <si>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</si>
  <si>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</si>
  <si>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</si>
  <si>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</si>
  <si>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</si>
  <si>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</si>
  <si>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</si>
  <si>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</si>
  <si>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</si>
  <si>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</si>
  <si>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</si>
  <si>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</si>
  <si>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</si>
  <si>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</si>
  <si>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</si>
  <si>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</si>
  <si>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</si>
  <si>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</si>
  <si>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</si>
  <si>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</si>
  <si>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</si>
  <si>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</si>
  <si>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</si>
  <si>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</si>
  <si>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</si>
  <si>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</si>
  <si>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</si>
  <si>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</si>
  <si>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</si>
  <si>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</si>
  <si>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</si>
  <si>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</si>
  <si>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</si>
  <si>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</si>
  <si>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</si>
  <si>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</si>
  <si>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</si>
  <si>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</si>
  <si>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</si>
  <si>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</si>
  <si>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</si>
  <si>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</si>
  <si>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</si>
  <si>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</si>
  <si>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</si>
  <si>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</si>
  <si>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</si>
  <si>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</si>
  <si>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</si>
  <si>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</si>
  <si>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</si>
  <si>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</si>
  <si>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</si>
  <si>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</si>
  <si>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</si>
  <si>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</si>
  <si>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</si>
  <si>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</si>
  <si>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</si>
  <si>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</si>
  <si>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</si>
  <si>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</si>
  <si>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</si>
  <si>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</si>
  <si>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</si>
  <si>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</si>
  <si>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</si>
  <si>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</si>
  <si>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</si>
  <si>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</si>
  <si>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</si>
  <si>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</si>
  <si>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</si>
  <si>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</si>
  <si>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</si>
  <si>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</si>
  <si>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</si>
  <si>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</si>
  <si>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</si>
  <si>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</si>
  <si>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</si>
  <si>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</si>
  <si>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</si>
  <si>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</si>
  <si>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</si>
  <si>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</si>
  <si>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</si>
  <si>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</si>
  <si>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</si>
  <si>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</si>
  <si>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</si>
  <si>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</si>
  <si>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</si>
  <si>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</si>
  <si>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</si>
  <si>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</si>
  <si>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</si>
  <si>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</si>
  <si>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</si>
  <si>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</si>
  <si>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</si>
  <si>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</si>
  <si>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</si>
  <si>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</si>
  <si>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</si>
  <si>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</si>
  <si>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</si>
  <si>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</si>
  <si>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</si>
  <si>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</si>
  <si>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</si>
  <si>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</si>
  <si>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</si>
  <si>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</si>
  <si>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</si>
  <si>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</si>
  <si>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</si>
  <si>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</si>
  <si>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</si>
  <si>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</si>
  <si>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</si>
  <si>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</si>
  <si>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</si>
  <si>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</si>
  <si>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</si>
  <si>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</si>
  <si>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</si>
  <si>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</si>
  <si>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</si>
  <si>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</si>
  <si>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</si>
  <si>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</si>
  <si>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</si>
  <si>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</si>
  <si>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</si>
  <si>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</si>
  <si>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</si>
  <si>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</si>
  <si>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</si>
  <si>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</si>
  <si>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</si>
  <si>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</si>
  <si>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</si>
  <si>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</si>
  <si>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</si>
  <si>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</si>
  <si>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</si>
  <si>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</si>
  <si>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</si>
  <si>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</si>
  <si>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</si>
  <si>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</si>
  <si>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</si>
  <si>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</si>
  <si>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</si>
  <si>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</si>
  <si>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</si>
  <si>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</si>
  <si>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</si>
  <si>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</si>
  <si>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</si>
  <si>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</si>
  <si>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</si>
  <si>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</si>
  <si>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</si>
  <si>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</si>
  <si>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</si>
  <si>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</si>
  <si>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</si>
  <si>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</si>
  <si>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</si>
  <si>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</si>
  <si>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</si>
  <si>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</si>
  <si>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</si>
  <si>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</si>
  <si>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</si>
  <si>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</si>
  <si>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</si>
  <si>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</si>
  <si>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</si>
  <si>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</si>
  <si>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</si>
  <si>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</si>
  <si>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</si>
  <si>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</si>
  <si>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</si>
  <si>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</si>
  <si>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</si>
  <si>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</si>
  <si>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</si>
  <si>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</si>
  <si>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</si>
  <si>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</si>
  <si>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</si>
  <si>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</si>
  <si>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</si>
  <si>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</si>
  <si>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</si>
  <si>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</si>
  <si>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</si>
  <si>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</si>
  <si>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</si>
  <si>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</si>
  <si>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</si>
  <si>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</si>
  <si>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</si>
  <si>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</si>
  <si>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</si>
  <si>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</si>
  <si>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</si>
  <si>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</si>
  <si>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</si>
  <si>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</si>
  <si>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</si>
  <si>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</si>
  <si>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</si>
  <si>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</si>
  <si>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</si>
  <si>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</si>
  <si>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</si>
  <si>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</si>
  <si>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</si>
  <si>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</si>
  <si>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</si>
  <si>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</si>
  <si>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</si>
  <si>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</si>
  <si>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</si>
  <si>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</si>
  <si>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</si>
  <si>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</si>
  <si>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</si>
  <si>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</si>
  <si>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</si>
  <si>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</si>
  <si>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</si>
  <si>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</si>
  <si>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</si>
  <si>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</si>
  <si>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</si>
  <si>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</si>
  <si>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</si>
  <si>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</si>
  <si>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</si>
  <si>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</si>
  <si>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</si>
  <si>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</si>
  <si>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</si>
  <si>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</si>
  <si>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</si>
  <si>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</si>
  <si>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</si>
  <si>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</si>
  <si>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</si>
  <si>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</si>
  <si>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</si>
  <si>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</si>
  <si>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</si>
  <si>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</si>
  <si>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</si>
  <si>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</si>
  <si>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</si>
  <si>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</si>
  <si>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</si>
  <si>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</si>
  <si>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</si>
  <si>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</si>
  <si>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</si>
  <si>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</si>
  <si>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</si>
  <si>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</si>
  <si>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</si>
  <si>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</si>
  <si>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</si>
  <si>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</si>
  <si>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</si>
  <si>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</si>
  <si>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</si>
  <si>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</si>
  <si>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</si>
  <si>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</si>
  <si>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</si>
  <si>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</si>
  <si>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</si>
  <si>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</si>
  <si>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</si>
  <si>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</si>
  <si>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</si>
  <si>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</si>
  <si>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</si>
  <si>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</si>
  <si>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</si>
  <si>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</si>
  <si>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</si>
  <si>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</si>
  <si>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</si>
  <si>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</si>
  <si>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</si>
  <si>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</si>
  <si>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</si>
  <si>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</si>
  <si>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</si>
  <si>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</si>
  <si>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</si>
  <si>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</si>
  <si>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</si>
  <si>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</si>
  <si>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</si>
  <si>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</si>
  <si>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</si>
  <si>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</si>
  <si>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</si>
  <si>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</si>
  <si>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</si>
  <si>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</si>
  <si>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</si>
  <si>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</si>
  <si>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</si>
  <si>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</si>
  <si>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</si>
  <si>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</si>
  <si>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</si>
  <si>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</si>
  <si>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</si>
  <si>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</si>
  <si>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</si>
  <si>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</si>
  <si>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</si>
  <si>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</si>
  <si>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</si>
  <si>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</si>
  <si>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</si>
  <si>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</si>
  <si>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</si>
  <si>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</si>
  <si>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</si>
  <si>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</si>
  <si>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</si>
  <si>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</si>
  <si>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</si>
  <si>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</si>
  <si>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</si>
  <si>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</si>
  <si>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</si>
  <si>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</si>
  <si>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</si>
  <si>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</si>
  <si>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</si>
  <si>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</si>
  <si>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</si>
  <si>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</si>
  <si>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</si>
  <si>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</si>
  <si>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</si>
  <si>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</si>
  <si>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</si>
  <si>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</si>
  <si>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</si>
  <si>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</si>
  <si>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</si>
  <si>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</si>
  <si>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</si>
  <si>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</si>
  <si>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</si>
  <si>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</si>
  <si>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</si>
  <si>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</si>
  <si>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</si>
  <si>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</si>
  <si>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</si>
  <si>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</si>
  <si>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</si>
  <si>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</si>
  <si>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</si>
  <si>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</si>
  <si>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</si>
  <si>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</si>
  <si>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</si>
  <si>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</si>
  <si>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</si>
  <si>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</si>
  <si>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</si>
  <si>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</si>
  <si>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</si>
  <si>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</si>
  <si>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</si>
  <si>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</si>
  <si>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</si>
  <si>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</si>
  <si>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</si>
  <si>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</si>
  <si>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</si>
  <si>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</si>
  <si>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</si>
  <si>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</si>
  <si>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</si>
  <si>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</si>
  <si>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</si>
  <si>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</si>
  <si>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</si>
  <si>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</si>
  <si>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</si>
  <si>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</si>
  <si>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</si>
  <si>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</si>
  <si>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</si>
  <si>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</si>
  <si>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</si>
  <si>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</si>
  <si>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</si>
  <si>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</si>
  <si>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</si>
  <si>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</si>
  <si>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</si>
  <si>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</si>
  <si>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</si>
  <si>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</si>
  <si>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</si>
  <si>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</si>
  <si>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</si>
  <si>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</si>
  <si>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</si>
  <si>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</si>
  <si>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</si>
  <si>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</si>
  <si>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</si>
  <si>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</si>
  <si>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</si>
  <si>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</si>
  <si>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</si>
  <si>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</si>
  <si>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</si>
  <si>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</si>
  <si>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</si>
  <si>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</si>
  <si>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</si>
  <si>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</si>
  <si>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</si>
  <si>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</si>
  <si>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</si>
  <si>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</si>
  <si>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</si>
  <si>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</si>
  <si>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</si>
  <si>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</si>
  <si>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</si>
  <si>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</si>
  <si>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</si>
  <si>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</si>
  <si>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</si>
  <si>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</si>
  <si>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</si>
  <si>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</si>
  <si>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</si>
  <si>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</si>
  <si>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</si>
  <si>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</si>
  <si>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</si>
  <si>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</si>
  <si>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</si>
  <si>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</si>
  <si>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</si>
  <si>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</si>
  <si>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</si>
  <si>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</si>
  <si>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</si>
  <si>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</si>
  <si>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</si>
  <si>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</si>
  <si>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</si>
  <si>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</si>
  <si>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</si>
  <si>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</si>
  <si>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</si>
  <si>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</si>
  <si>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</si>
  <si>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</si>
  <si>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</si>
  <si>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</si>
  <si>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</si>
  <si>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</si>
  <si>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</si>
  <si>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</si>
  <si>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</si>
  <si>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</si>
  <si>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</si>
  <si>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</si>
  <si>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</si>
  <si>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</si>
  <si>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</si>
  <si>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</si>
  <si>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</si>
  <si>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</si>
  <si>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</si>
  <si>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</si>
  <si>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</si>
  <si>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</si>
  <si>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</si>
  <si>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</si>
  <si>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</si>
  <si>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</si>
  <si>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</si>
  <si>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</si>
  <si>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</si>
  <si>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</si>
  <si>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</si>
  <si>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</si>
  <si>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</si>
  <si>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</si>
  <si>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</si>
  <si>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</si>
  <si>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</si>
  <si>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</si>
  <si>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</si>
  <si>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</si>
  <si>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</si>
  <si>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</si>
  <si>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</si>
  <si>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</si>
  <si>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</si>
  <si>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</si>
  <si>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</si>
  <si>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</si>
  <si>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</si>
  <si>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</si>
  <si>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</si>
  <si>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</si>
  <si>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</si>
  <si>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</si>
  <si>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</si>
  <si>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</si>
  <si>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</si>
  <si>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</si>
  <si>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</si>
  <si>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</si>
  <si>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</si>
  <si>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</si>
  <si>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</si>
  <si>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</si>
  <si>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</si>
  <si>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</si>
  <si>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</si>
  <si>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</si>
  <si>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</si>
  <si>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</si>
  <si>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</si>
  <si>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</si>
  <si>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</si>
  <si>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</si>
  <si>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</si>
  <si>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</si>
  <si>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</si>
  <si>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</si>
  <si>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</si>
  <si>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</si>
  <si>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</si>
  <si>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</si>
  <si>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</si>
  <si>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</si>
  <si>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</si>
  <si>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</si>
  <si>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</si>
  <si>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</si>
  <si>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</si>
  <si>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</si>
  <si>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</si>
  <si>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</si>
  <si>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</si>
  <si>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</si>
  <si>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</si>
  <si>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</si>
  <si>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</si>
  <si>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</si>
  <si>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</si>
  <si>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</si>
  <si>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</si>
  <si>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</si>
  <si>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</si>
  <si>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</si>
  <si>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</si>
  <si>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</si>
  <si>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</si>
  <si>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</si>
  <si>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</si>
  <si>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</si>
  <si>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</si>
  <si>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</si>
  <si>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</si>
  <si>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</si>
  <si>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</si>
  <si>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</si>
  <si>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</si>
  <si>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</si>
  <si>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</si>
  <si>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</si>
  <si>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</si>
  <si>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</si>
  <si>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</si>
  <si>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</si>
  <si>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</si>
  <si>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</si>
  <si>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</si>
  <si>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</si>
  <si>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</si>
  <si>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</si>
  <si>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</si>
  <si>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</si>
  <si>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</si>
  <si>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</si>
  <si>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</si>
  <si>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</si>
  <si>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</si>
  <si>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</si>
  <si>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</si>
  <si>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</si>
  <si>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</si>
  <si>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</si>
  <si>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</si>
  <si>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</si>
  <si>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</si>
  <si>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</si>
  <si>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</si>
  <si>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</si>
  <si>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</si>
  <si>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</si>
  <si>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</si>
  <si>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</si>
  <si>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</si>
  <si>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</si>
  <si>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</si>
  <si>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</si>
  <si>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</si>
  <si>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</si>
  <si>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</si>
  <si>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</si>
  <si>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</si>
  <si>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</si>
  <si>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</si>
  <si>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</si>
  <si>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</si>
  <si>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</si>
  <si>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</si>
  <si>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</si>
  <si>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</si>
  <si>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</si>
  <si>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</si>
  <si>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</si>
  <si>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</si>
  <si>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</si>
  <si>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</si>
  <si>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</si>
  <si>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</si>
  <si>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</si>
  <si>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</si>
  <si>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</si>
  <si>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</si>
  <si>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</si>
  <si>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</si>
  <si>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</si>
  <si>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</si>
  <si>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</si>
  <si>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</si>
  <si>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</si>
  <si>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</si>
  <si>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</si>
  <si>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</si>
  <si>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</si>
  <si>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</si>
  <si>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</si>
  <si>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</si>
  <si>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</si>
  <si>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</si>
  <si>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</si>
  <si>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</si>
  <si>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</si>
  <si>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</si>
  <si>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</si>
  <si>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</si>
  <si>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</si>
  <si>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</si>
  <si>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</si>
  <si>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</si>
  <si>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</si>
  <si>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</si>
  <si>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</si>
  <si>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</si>
  <si>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</si>
  <si>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</si>
  <si>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</si>
  <si>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</si>
  <si>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</si>
  <si>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</si>
  <si>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</si>
  <si>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</si>
  <si>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</si>
  <si>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</si>
  <si>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</si>
  <si>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</si>
  <si>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</si>
  <si>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</si>
  <si>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</si>
  <si>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</si>
  <si>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</si>
  <si>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</si>
  <si>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</si>
  <si>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</si>
  <si>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</si>
  <si>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</si>
  <si>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</si>
  <si>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</si>
  <si>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</si>
  <si>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</si>
  <si>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</si>
  <si>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</si>
  <si>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</si>
  <si>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</si>
  <si>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</si>
  <si>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</si>
  <si>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</si>
  <si>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</si>
  <si>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</si>
  <si>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</si>
  <si>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</si>
  <si>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</si>
  <si>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</si>
  <si>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</si>
  <si>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</si>
  <si>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</si>
  <si>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</si>
  <si>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</si>
  <si>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</si>
  <si>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</si>
  <si>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</si>
  <si>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</si>
  <si>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</si>
  <si>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</si>
  <si>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</si>
  <si>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</si>
  <si>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</si>
  <si>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</si>
  <si>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</si>
  <si>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</si>
  <si>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</si>
  <si>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</si>
  <si>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</si>
  <si>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</si>
  <si>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</si>
  <si>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</si>
  <si>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</si>
  <si>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</si>
  <si>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</si>
  <si>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</si>
  <si>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</si>
  <si>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</si>
  <si>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</si>
  <si>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</si>
  <si>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</si>
  <si>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</si>
  <si>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</si>
  <si>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</si>
  <si>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</si>
  <si>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</si>
  <si>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</si>
  <si>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</si>
  <si>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</si>
  <si>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</si>
  <si>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</si>
  <si>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</si>
  <si>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</si>
  <si>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</si>
  <si>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</si>
  <si>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</si>
  <si>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</si>
  <si>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</si>
  <si>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</si>
  <si>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</si>
  <si>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</si>
  <si>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</si>
  <si>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</si>
  <si>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</si>
  <si>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</si>
  <si>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</si>
  <si>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</si>
  <si>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</si>
  <si>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</si>
  <si>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</si>
  <si>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</si>
  <si>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</si>
  <si>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</si>
  <si>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</si>
  <si>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</si>
  <si>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</si>
  <si>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</si>
  <si>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</si>
  <si>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</si>
  <si>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</si>
  <si>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</si>
  <si>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</si>
  <si>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</si>
  <si>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</si>
  <si>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</si>
  <si>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</si>
  <si>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</si>
  <si>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</si>
  <si>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</si>
  <si>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</si>
  <si>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</si>
  <si>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</si>
  <si>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</si>
  <si>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</si>
  <si>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</si>
  <si>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</si>
  <si>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</si>
  <si>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</si>
  <si>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</si>
  <si>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</si>
  <si>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</si>
  <si>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</si>
  <si>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</si>
  <si>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</si>
  <si>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</si>
  <si>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</si>
  <si>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</si>
  <si>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</si>
  <si>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</si>
  <si>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</si>
  <si>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</si>
  <si>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</si>
  <si>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</si>
  <si>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</si>
  <si>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</si>
  <si>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</si>
  <si>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</si>
  <si>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</si>
  <si>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</si>
  <si>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</si>
  <si>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</si>
  <si>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</si>
  <si>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</si>
  <si>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</si>
  <si>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</si>
  <si>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</si>
  <si>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</si>
  <si>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</si>
  <si>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</si>
  <si>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</si>
  <si>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</si>
  <si>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</si>
  <si>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</si>
  <si>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</si>
  <si>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</si>
  <si>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</si>
  <si>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</si>
  <si>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</si>
  <si>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</si>
  <si>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</si>
  <si>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</si>
  <si>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</si>
  <si>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</si>
  <si>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</si>
  <si>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</si>
  <si>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</si>
  <si>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</si>
  <si>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</si>
  <si>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</si>
  <si>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</si>
  <si>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</si>
  <si>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</si>
  <si>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</si>
  <si>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</si>
  <si>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</si>
  <si>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</si>
  <si>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</si>
  <si>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</si>
  <si>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</si>
  <si>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</si>
  <si>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</si>
  <si>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</si>
  <si>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</si>
  <si>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</si>
  <si>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</si>
  <si>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</si>
  <si>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</si>
  <si>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</si>
  <si>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</si>
  <si>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</si>
  <si>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</si>
  <si>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</si>
  <si>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</si>
  <si>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</si>
  <si>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</si>
  <si>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</si>
  <si>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</si>
  <si>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</si>
  <si>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</si>
  <si>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</si>
  <si>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</si>
  <si>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</si>
  <si>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</si>
  <si>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</si>
  <si>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</si>
  <si>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</si>
  <si>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</si>
  <si>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</si>
  <si>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</si>
  <si>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</si>
  <si>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</si>
  <si>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</si>
  <si>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</si>
  <si>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</si>
  <si>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</si>
  <si>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</si>
  <si>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</si>
  <si>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</si>
  <si>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</si>
  <si>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</si>
  <si>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</si>
  <si>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</si>
  <si>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</si>
  <si>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</si>
  <si>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</si>
  <si>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</si>
  <si>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</si>
  <si>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</si>
  <si>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</si>
  <si>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</si>
  <si>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</si>
  <si>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</si>
  <si>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</si>
  <si>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</si>
  <si>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</si>
  <si>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</si>
  <si>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</si>
  <si>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</si>
  <si>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</si>
  <si>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</si>
  <si>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</si>
  <si>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</si>
  <si>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</si>
  <si>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</si>
  <si>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</si>
  <si>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</si>
  <si>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</si>
  <si>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</si>
  <si>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</si>
  <si>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</si>
  <si>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</si>
  <si>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</si>
  <si>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</si>
  <si>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</si>
  <si>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</si>
  <si>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</si>
  <si>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</si>
  <si>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</si>
  <si>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</si>
  <si>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</si>
  <si>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</si>
  <si>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</si>
  <si>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</si>
  <si>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</si>
  <si>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</si>
  <si>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</si>
  <si>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</si>
  <si>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</si>
  <si>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</si>
  <si>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</si>
  <si>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</si>
  <si>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</si>
  <si>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</si>
  <si>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</si>
  <si>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</si>
  <si>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</si>
  <si>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</si>
  <si>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</si>
  <si>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</si>
  <si>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</si>
  <si>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</si>
  <si>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</si>
  <si>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</si>
  <si>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</si>
  <si>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</si>
  <si>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</si>
  <si>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</si>
  <si>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</si>
  <si>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</si>
  <si>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</si>
  <si>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</si>
  <si>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</si>
  <si>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</si>
  <si>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</si>
  <si>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</si>
  <si>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</si>
  <si>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</si>
  <si>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</si>
  <si>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</si>
  <si>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</si>
  <si>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</si>
  <si>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</si>
  <si>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</si>
  <si>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</si>
  <si>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</si>
  <si>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</si>
  <si>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</si>
  <si>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</si>
  <si>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</si>
  <si>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</si>
  <si>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</si>
  <si>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</si>
  <si>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</si>
  <si>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</si>
  <si>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</si>
  <si>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</si>
  <si>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</si>
  <si>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</si>
  <si>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</si>
  <si>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</si>
  <si>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</si>
  <si>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</si>
  <si>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</si>
  <si>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</si>
  <si>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</si>
  <si>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</si>
  <si>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</si>
  <si>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</si>
  <si>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</si>
  <si>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</si>
  <si>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</si>
  <si>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</si>
  <si>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</si>
  <si>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</si>
  <si>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</si>
  <si>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</si>
  <si>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</si>
  <si>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</si>
  <si>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</si>
  <si>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</si>
  <si>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</si>
  <si>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</si>
  <si>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</si>
  <si>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</si>
  <si>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</si>
  <si>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</si>
  <si>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</si>
  <si>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</si>
  <si>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</si>
  <si>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</si>
  <si>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</si>
  <si>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</si>
  <si>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</si>
  <si>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</si>
  <si>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</si>
  <si>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</si>
  <si>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</si>
  <si>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</si>
  <si>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</si>
  <si>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</si>
  <si>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</si>
  <si>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</si>
  <si>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</si>
  <si>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</si>
  <si>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</si>
  <si>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</si>
  <si>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</si>
  <si>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</si>
  <si>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</si>
  <si>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</si>
  <si>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</si>
  <si>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</si>
  <si>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</si>
  <si>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</si>
  <si>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</si>
  <si>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</si>
  <si>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</si>
  <si>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</si>
  <si>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</si>
  <si>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</si>
  <si>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</si>
  <si>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</si>
  <si>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</si>
  <si>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</si>
  <si>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</si>
  <si>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</si>
  <si>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</si>
  <si>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</si>
  <si>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</si>
  <si>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</si>
  <si>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</si>
  <si>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</si>
  <si>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</si>
  <si>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</si>
  <si>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</si>
  <si>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</si>
  <si>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</si>
  <si>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</si>
  <si>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</si>
  <si>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</si>
  <si>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</si>
  <si>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</si>
  <si>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</si>
  <si>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</si>
  <si>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</si>
  <si>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</si>
  <si>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</si>
  <si>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</si>
  <si>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</si>
  <si>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</si>
  <si>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</si>
  <si>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</si>
  <si>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</si>
  <si>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</si>
  <si>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</si>
  <si>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</si>
  <si>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</si>
  <si>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</si>
  <si>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</si>
  <si>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</si>
  <si>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</si>
  <si>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</si>
  <si>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</si>
  <si>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</si>
  <si>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</si>
  <si>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</si>
  <si>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</si>
  <si>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</si>
  <si>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</si>
  <si>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</si>
  <si>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</si>
  <si>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</si>
  <si>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</si>
  <si>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</si>
  <si>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</si>
  <si>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</si>
  <si>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</si>
  <si>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</si>
  <si>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</si>
  <si>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</si>
  <si>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</si>
  <si>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</si>
  <si>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</si>
  <si>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</si>
  <si>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</si>
  <si>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</si>
  <si>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</si>
  <si>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</si>
  <si>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</si>
  <si>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</si>
  <si>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</si>
  <si>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</si>
  <si>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</si>
  <si>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</si>
  <si>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</si>
  <si>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</si>
  <si>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</si>
  <si>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</si>
  <si>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</si>
  <si>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</si>
  <si>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</si>
  <si>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</si>
  <si>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</si>
  <si>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</si>
  <si>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</si>
  <si>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</si>
  <si>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</si>
  <si>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</si>
  <si>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</si>
  <si>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</si>
  <si>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</si>
  <si>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</si>
  <si>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</si>
  <si>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</si>
  <si>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</si>
  <si>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</si>
  <si>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</si>
  <si>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</si>
  <si>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</si>
  <si>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</si>
  <si>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</si>
  <si>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</si>
  <si>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</si>
  <si>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</si>
  <si>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</si>
  <si>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</si>
  <si>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</si>
  <si>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</si>
  <si>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</si>
  <si>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</si>
  <si>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</si>
  <si>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</si>
  <si>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</si>
  <si>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</si>
  <si>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</si>
  <si>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</si>
  <si>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</si>
  <si>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</si>
  <si>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</si>
  <si>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</si>
  <si>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</si>
  <si>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</si>
  <si>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</si>
  <si>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</si>
  <si>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</si>
  <si>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</si>
  <si>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</si>
  <si>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</si>
  <si>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</si>
  <si>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</si>
  <si>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</si>
  <si>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</si>
  <si>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</si>
  <si>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</si>
  <si>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</si>
  <si>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</si>
  <si>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</si>
  <si>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</si>
  <si>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</si>
  <si>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</si>
  <si>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</si>
  <si>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</si>
  <si>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</si>
  <si>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</si>
  <si>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</si>
  <si>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</si>
  <si>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</si>
  <si>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</si>
  <si>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</si>
  <si>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</si>
  <si>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</si>
  <si>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</si>
  <si>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</si>
  <si>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</si>
  <si>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</si>
  <si>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</si>
  <si>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</si>
  <si>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</si>
  <si>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</si>
  <si>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</si>
  <si>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</si>
  <si>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</si>
  <si>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</si>
  <si>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</si>
  <si>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</si>
  <si>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</si>
  <si>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</si>
  <si>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</si>
  <si>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</si>
  <si>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</si>
  <si>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</si>
  <si>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</si>
  <si>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</si>
  <si>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</si>
  <si>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</si>
  <si>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</si>
  <si>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</si>
  <si>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</si>
  <si>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</si>
  <si>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</si>
  <si>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</si>
  <si>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</si>
  <si>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</si>
  <si>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</si>
  <si>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</si>
  <si>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</si>
  <si>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</si>
  <si>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</si>
  <si>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</si>
  <si>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</si>
  <si>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</si>
  <si>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</si>
  <si>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</si>
  <si>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</si>
  <si>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</si>
  <si>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</si>
  <si>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</si>
  <si>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</si>
  <si>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</si>
  <si>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</si>
  <si>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</si>
  <si>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</si>
  <si>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</si>
  <si>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</si>
  <si>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</si>
  <si>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</si>
  <si>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</si>
  <si>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</si>
  <si>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</si>
  <si>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</si>
  <si>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</si>
  <si>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</si>
  <si>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</si>
  <si>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</si>
  <si>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</si>
  <si>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</si>
  <si>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</si>
  <si>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</si>
  <si>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</si>
  <si>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</si>
  <si>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</si>
  <si>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</si>
  <si>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</si>
  <si>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</si>
  <si>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</si>
  <si>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</si>
  <si>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</si>
  <si>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</si>
  <si>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</si>
  <si>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</si>
  <si>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</si>
  <si>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</si>
  <si>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</si>
  <si>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</si>
  <si>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</si>
  <si>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</si>
  <si>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</si>
  <si>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</si>
  <si>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</si>
  <si>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</si>
  <si>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</si>
  <si>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</si>
  <si>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</si>
  <si>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</si>
  <si>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</si>
  <si>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</si>
  <si>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</si>
  <si>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</si>
  <si>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</si>
  <si>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</si>
  <si>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</si>
  <si>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</si>
  <si>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</si>
  <si>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</si>
  <si>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</si>
  <si>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</si>
  <si>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</si>
  <si>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</si>
  <si>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</si>
  <si>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</si>
  <si>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</si>
  <si>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</si>
  <si>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</si>
  <si>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</si>
  <si>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</si>
  <si>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</si>
  <si>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</si>
  <si>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</si>
  <si>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</si>
  <si>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</si>
  <si>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</si>
  <si>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</si>
  <si>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</si>
  <si>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</si>
  <si>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</si>
  <si>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</si>
  <si>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</si>
  <si>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</si>
  <si>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</si>
  <si>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</si>
  <si>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</si>
  <si>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</si>
  <si>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</si>
  <si>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</si>
  <si>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</si>
  <si>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</si>
  <si>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</si>
  <si>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</si>
  <si>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</si>
  <si>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</si>
  <si>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</si>
  <si>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</si>
  <si>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</si>
  <si>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</si>
  <si>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</si>
  <si>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</si>
  <si>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</si>
  <si>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</si>
  <si>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</si>
  <si>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</si>
  <si>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</si>
  <si>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</si>
  <si>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</si>
  <si>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</si>
  <si>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</si>
  <si>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</si>
  <si>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</si>
  <si>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</si>
  <si>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</si>
  <si>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</si>
  <si>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</si>
  <si>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</si>
  <si>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</si>
  <si>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</si>
  <si>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</si>
  <si>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</si>
  <si>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</si>
  <si>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</si>
  <si>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</si>
  <si>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</si>
  <si>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</si>
  <si>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</si>
  <si>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</si>
  <si>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</si>
  <si>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</si>
  <si>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</si>
  <si>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</si>
  <si>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</si>
  <si>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</si>
  <si>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</si>
  <si>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</si>
  <si>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</si>
  <si>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</si>
  <si>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</si>
  <si>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</si>
  <si>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</si>
  <si>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</si>
  <si>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</si>
  <si>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</si>
  <si>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</si>
  <si>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</si>
  <si>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</si>
  <si>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</si>
  <si>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</si>
  <si>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</si>
  <si>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</si>
  <si>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</si>
  <si>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</si>
  <si>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</si>
  <si>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</si>
  <si>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</si>
  <si>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</si>
  <si>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</si>
  <si>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</si>
  <si>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</si>
  <si>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</si>
  <si>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</si>
  <si>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</si>
  <si>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</si>
  <si>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</si>
  <si>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</si>
  <si>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</si>
  <si>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</si>
  <si>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</si>
  <si>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</si>
  <si>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</si>
  <si>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</si>
  <si>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</si>
  <si>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</si>
  <si>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</si>
  <si>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</si>
  <si>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</si>
  <si>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</si>
  <si>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</si>
  <si>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</si>
  <si>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</si>
  <si>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</si>
  <si>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</si>
  <si>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</si>
  <si>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</si>
  <si>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</si>
  <si>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</si>
  <si>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</si>
  <si>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</si>
  <si>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</si>
  <si>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</si>
  <si>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</si>
  <si>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</si>
  <si>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</si>
  <si>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</si>
  <si>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</si>
  <si>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</si>
  <si>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</si>
  <si>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</si>
  <si>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</si>
  <si>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</si>
  <si>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</si>
  <si>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</si>
  <si>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</si>
  <si>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</si>
  <si>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</si>
  <si>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</si>
  <si>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</si>
  <si>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</si>
  <si>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</si>
  <si>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</si>
  <si>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</si>
  <si>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</si>
  <si>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</si>
  <si>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</si>
  <si>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</si>
  <si>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</si>
  <si>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</si>
  <si>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</si>
  <si>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</si>
  <si>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</si>
  <si>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</si>
  <si>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</si>
  <si>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</si>
  <si>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</si>
  <si>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</si>
  <si>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</si>
  <si>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</si>
  <si>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</si>
  <si>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</si>
  <si>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</si>
  <si>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</si>
  <si>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</si>
  <si>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</si>
  <si>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</si>
  <si>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</si>
  <si>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</si>
  <si>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</si>
  <si>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</si>
  <si>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</si>
  <si>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</si>
  <si>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</si>
  <si>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</si>
  <si>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</si>
  <si>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</si>
  <si>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</si>
  <si>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</si>
  <si>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</si>
  <si>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</si>
  <si>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</si>
  <si>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</si>
  <si>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</si>
  <si>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</si>
  <si>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</si>
  <si>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</si>
  <si>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</si>
  <si>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</si>
  <si>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</si>
  <si>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</si>
  <si>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</si>
  <si>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</si>
  <si>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</si>
  <si>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</si>
  <si>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</si>
  <si>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</si>
  <si>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</si>
  <si>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</si>
  <si>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</si>
  <si>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</si>
  <si>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</si>
  <si>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</si>
  <si>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</si>
  <si>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</si>
  <si>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</si>
  <si>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</si>
  <si>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</si>
  <si>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</si>
  <si>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</si>
  <si>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</si>
  <si>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</si>
  <si>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</si>
  <si>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</si>
  <si>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</si>
  <si>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</si>
  <si>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</si>
  <si>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</si>
  <si>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</si>
  <si>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</si>
  <si>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</si>
  <si>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</si>
  <si>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</si>
  <si>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</si>
  <si>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</si>
  <si>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</si>
  <si>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</si>
  <si>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</si>
  <si>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</si>
  <si>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</si>
  <si>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</si>
  <si>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</si>
  <si>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</si>
  <si>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</si>
  <si>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</si>
  <si>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</si>
  <si>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</si>
  <si>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</si>
  <si>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</si>
  <si>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</si>
  <si>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</si>
  <si>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</si>
  <si>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</si>
  <si>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</si>
  <si>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</si>
  <si>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</si>
  <si>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</si>
  <si>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</si>
  <si>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</si>
  <si>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</si>
  <si>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</si>
  <si>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</si>
  <si>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</si>
  <si>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</si>
  <si>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</si>
  <si>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</si>
  <si>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</si>
  <si>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</si>
  <si>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</si>
  <si>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</si>
  <si>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</si>
  <si>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</si>
  <si>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</si>
  <si>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</si>
  <si>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</si>
  <si>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</si>
  <si>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</si>
  <si>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</si>
  <si>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</si>
  <si>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</si>
  <si>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</si>
  <si>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</si>
  <si>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</si>
  <si>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</si>
  <si>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</si>
  <si>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</si>
  <si>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</si>
  <si>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</si>
  <si>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</si>
  <si>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</si>
  <si>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</si>
  <si>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</si>
  <si>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</si>
  <si>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</si>
  <si>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</si>
  <si>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</si>
  <si>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</si>
  <si>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</si>
  <si>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</si>
  <si>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</si>
  <si>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</si>
  <si>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</si>
  <si>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</si>
  <si>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</si>
  <si>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</si>
  <si>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</si>
  <si>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</si>
  <si>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</si>
  <si>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</si>
  <si>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</si>
  <si>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</si>
  <si>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</si>
  <si>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</si>
  <si>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</si>
  <si>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</si>
  <si>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</si>
  <si>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</si>
  <si>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</si>
  <si>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</si>
  <si>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</si>
  <si>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</si>
  <si>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</si>
  <si>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</si>
  <si>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</si>
  <si>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</si>
  <si>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</si>
  <si>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</si>
  <si>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</si>
  <si>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</si>
  <si>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</si>
  <si>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</si>
  <si>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</si>
  <si>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</si>
  <si>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</si>
  <si>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</si>
  <si>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</si>
  <si>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</si>
  <si>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</si>
  <si>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</si>
  <si>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</si>
  <si>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</si>
  <si>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</si>
  <si>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</si>
  <si>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</si>
  <si>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</si>
  <si>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</si>
  <si>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</si>
  <si>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</si>
  <si>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</si>
  <si>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</si>
  <si>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</si>
  <si>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</si>
  <si>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</si>
  <si>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</si>
  <si>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</si>
  <si>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</si>
  <si>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</si>
  <si>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</si>
  <si>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</si>
  <si>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</si>
  <si>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</si>
  <si>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</si>
  <si>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</si>
  <si>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</si>
  <si>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</si>
  <si>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</si>
  <si>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</si>
  <si>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</si>
  <si>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</si>
  <si>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</si>
  <si>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</si>
  <si>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</si>
  <si>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</si>
  <si>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</si>
  <si>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</si>
  <si>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</si>
  <si>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</si>
  <si>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</si>
  <si>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</si>
  <si>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</si>
  <si>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</si>
  <si>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</si>
  <si>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</si>
  <si>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</si>
  <si>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</si>
  <si>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</si>
  <si>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</si>
  <si>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</si>
  <si>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</si>
  <si>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</si>
  <si>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</si>
  <si>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</si>
  <si>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</si>
  <si>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</si>
  <si>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</si>
  <si>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</si>
  <si>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</si>
  <si>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</si>
  <si>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</si>
  <si>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</si>
  <si>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</si>
  <si>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</si>
  <si>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</si>
  <si>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</si>
  <si>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</si>
  <si>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</si>
  <si>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</si>
  <si>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</si>
  <si>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</si>
  <si>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</si>
  <si>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</si>
  <si>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</si>
  <si>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</si>
  <si>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</si>
  <si>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</si>
  <si>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</si>
  <si>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</si>
  <si>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</si>
  <si>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</si>
  <si>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</si>
  <si>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</si>
  <si>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</si>
  <si>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</si>
  <si>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</si>
  <si>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</si>
  <si>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</si>
  <si>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</si>
  <si>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</si>
  <si>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</si>
  <si>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</si>
  <si>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</si>
  <si>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</si>
  <si>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</si>
  <si>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</si>
  <si>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</si>
  <si>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</si>
  <si>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</si>
  <si>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</si>
  <si>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</si>
  <si>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</si>
  <si>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</si>
  <si>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</si>
  <si>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</si>
  <si>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</si>
  <si>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</si>
  <si>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</si>
  <si>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</si>
  <si>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</si>
  <si>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</si>
  <si>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</si>
  <si>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</si>
  <si>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</si>
  <si>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</si>
  <si>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</si>
  <si>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</si>
  <si>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</si>
  <si>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</si>
  <si>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</si>
  <si>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</si>
  <si>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</si>
  <si>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</si>
  <si>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</si>
  <si>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</si>
  <si>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</si>
  <si>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</si>
  <si>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</si>
  <si>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</si>
  <si>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</si>
  <si>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</si>
  <si>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</si>
  <si>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</si>
  <si>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</si>
  <si>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</si>
  <si>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</si>
  <si>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</si>
  <si>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</si>
  <si>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</si>
  <si>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</si>
  <si>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</si>
  <si>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</si>
  <si>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</si>
  <si>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</si>
  <si>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</si>
  <si>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</si>
  <si>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</si>
  <si>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</si>
  <si>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</si>
  <si>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</si>
  <si>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</si>
  <si>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</si>
  <si>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</si>
  <si>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</si>
  <si>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</si>
  <si>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</si>
  <si>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</si>
  <si>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</si>
  <si>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</si>
  <si>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</si>
  <si>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</si>
  <si>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</si>
  <si>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</si>
  <si>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</si>
  <si>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</si>
  <si>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</si>
  <si>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</si>
  <si>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</si>
  <si>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</si>
  <si>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</si>
  <si>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</si>
  <si>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</si>
  <si>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</si>
  <si>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</si>
  <si>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</si>
  <si>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</si>
  <si>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</si>
  <si>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</si>
  <si>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</si>
  <si>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</si>
  <si>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</si>
  <si>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</si>
  <si>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</si>
  <si>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</si>
  <si>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</si>
  <si>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</si>
  <si>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</si>
  <si>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</si>
  <si>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</si>
  <si>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</si>
  <si>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</si>
  <si>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</si>
  <si>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</si>
  <si>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</si>
  <si>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</si>
  <si>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</si>
  <si>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</si>
  <si>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</si>
  <si>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</si>
  <si>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</si>
  <si>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</si>
  <si>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</si>
  <si>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</si>
  <si>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</si>
  <si>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</si>
  <si>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</si>
  <si>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</si>
  <si>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</si>
  <si>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</si>
  <si>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</si>
  <si>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</si>
  <si>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</si>
  <si>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</si>
  <si>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</si>
  <si>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</si>
  <si>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</si>
  <si>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</si>
  <si>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</si>
  <si>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</si>
  <si>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</si>
  <si>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</si>
  <si>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</si>
  <si>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</si>
  <si>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</si>
  <si>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</si>
  <si>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</si>
  <si>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</si>
  <si>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</si>
  <si>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</si>
  <si>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</si>
  <si>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</si>
  <si>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</si>
  <si>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</si>
  <si>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</si>
  <si>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</si>
  <si>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</si>
  <si>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</si>
  <si>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</si>
  <si>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</si>
  <si>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</si>
  <si>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</si>
  <si>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</si>
  <si>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</si>
  <si>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</si>
  <si>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</si>
  <si>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</si>
  <si>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</si>
  <si>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</si>
  <si>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</si>
  <si>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</si>
  <si>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</si>
  <si>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</si>
  <si>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</si>
  <si>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</si>
  <si>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</si>
  <si>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</si>
  <si>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</si>
  <si>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</si>
  <si>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</si>
  <si>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</si>
  <si>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</si>
  <si>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</si>
  <si>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</si>
  <si>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</si>
  <si>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</si>
  <si>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</si>
  <si>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</si>
  <si>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</si>
  <si>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</si>
  <si>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</si>
  <si>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</si>
  <si>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</si>
  <si>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</si>
  <si>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</si>
  <si>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</si>
  <si>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</si>
  <si>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</si>
  <si>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</si>
  <si>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</si>
  <si>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</si>
  <si>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</si>
  <si>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</si>
  <si>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</si>
  <si>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</si>
  <si>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</si>
  <si>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</si>
  <si>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</si>
  <si>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</si>
  <si>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</si>
  <si>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</si>
  <si>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</si>
  <si>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</si>
  <si>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</si>
  <si>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</si>
  <si>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</si>
  <si>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</si>
  <si>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</si>
  <si>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</si>
  <si>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</si>
  <si>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</si>
  <si>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</si>
  <si>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</si>
  <si>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</si>
  <si>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</si>
  <si>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</si>
  <si>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</si>
  <si>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</si>
  <si>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</si>
  <si>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</si>
  <si>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</si>
  <si>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</si>
  <si>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</si>
  <si>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</si>
  <si>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</si>
  <si>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</si>
  <si>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</si>
  <si>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</si>
  <si>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</si>
  <si>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</si>
  <si>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</si>
  <si>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</si>
  <si>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</si>
  <si>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</si>
  <si>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</si>
  <si>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</si>
  <si>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</si>
  <si>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</si>
  <si>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</si>
  <si>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</si>
  <si>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</si>
  <si>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</si>
  <si>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</si>
  <si>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</si>
  <si>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</si>
  <si>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</si>
  <si>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</si>
  <si>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</si>
  <si>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</si>
  <si>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</si>
  <si>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</si>
  <si>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</si>
  <si>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</si>
  <si>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</si>
  <si>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</si>
  <si>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</si>
  <si>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</si>
  <si>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</si>
  <si>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</si>
  <si>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</si>
  <si>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</si>
  <si>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</si>
  <si>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</si>
  <si>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</si>
  <si>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</si>
  <si>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</si>
  <si>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</si>
  <si>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</si>
  <si>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</si>
  <si>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</si>
  <si>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</si>
  <si>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</si>
  <si>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</si>
  <si>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</si>
  <si>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</si>
  <si>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</si>
  <si>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</si>
  <si>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</si>
  <si>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</si>
  <si>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</si>
  <si>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</si>
  <si>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</si>
  <si>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</si>
  <si>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</si>
  <si>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</si>
  <si>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</si>
  <si>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</si>
  <si>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</si>
  <si>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</si>
  <si>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</si>
  <si>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</si>
  <si>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</si>
  <si>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</si>
  <si>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</si>
  <si>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</si>
  <si>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</si>
  <si>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</si>
  <si>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</si>
  <si>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</si>
  <si>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</si>
  <si>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</si>
  <si>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</si>
  <si>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</si>
  <si>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</si>
  <si>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</si>
  <si>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</si>
  <si>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</si>
  <si>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</si>
  <si>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</si>
  <si>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</si>
  <si>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</si>
  <si>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</si>
  <si>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</si>
  <si>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</si>
  <si>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</si>
  <si>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</si>
  <si>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</si>
  <si>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</si>
  <si>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</si>
  <si>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</si>
  <si>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</si>
  <si>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</si>
  <si>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</si>
  <si>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</si>
  <si>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</si>
  <si>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</si>
  <si>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</si>
  <si>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</si>
  <si>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</si>
  <si>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</si>
  <si>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</si>
  <si>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</si>
  <si>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</si>
  <si>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</si>
  <si>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</si>
  <si>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</si>
  <si>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</si>
  <si>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</si>
  <si>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</si>
  <si>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</si>
  <si>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</si>
  <si>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</si>
  <si>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</si>
  <si>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</si>
  <si>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</si>
  <si>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</si>
  <si>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</si>
  <si>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</si>
  <si>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</si>
  <si>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</si>
  <si>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</si>
  <si>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</si>
  <si>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</si>
  <si>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</si>
  <si>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</si>
  <si>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</si>
  <si>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</si>
  <si>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</si>
  <si>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</si>
  <si>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</si>
  <si>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</si>
  <si>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</si>
  <si>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</si>
  <si>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</si>
  <si>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</si>
  <si>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</si>
  <si>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</si>
  <si>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</si>
  <si>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</si>
  <si>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</si>
  <si>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</si>
  <si>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</si>
  <si>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</si>
  <si>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</si>
  <si>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</si>
  <si>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</si>
  <si>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</si>
  <si>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</si>
  <si>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</si>
  <si>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</si>
  <si>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</si>
  <si>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</si>
  <si>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</si>
  <si>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</si>
  <si>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</si>
  <si>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</si>
  <si>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</si>
  <si>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</si>
  <si>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</si>
  <si>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</si>
  <si>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</si>
  <si>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</si>
  <si>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</si>
  <si>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</si>
  <si>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</si>
  <si>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</si>
  <si>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</si>
  <si>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</si>
  <si>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</si>
  <si>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</si>
  <si>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</si>
  <si>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</si>
  <si>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</si>
  <si>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</si>
  <si>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</si>
  <si>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</si>
  <si>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</si>
  <si>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</si>
  <si>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</si>
  <si>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</si>
  <si>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</si>
  <si>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</si>
  <si>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</si>
  <si>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</si>
  <si>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</si>
  <si>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</si>
  <si>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</si>
  <si>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</si>
  <si>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</si>
  <si>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</si>
  <si>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</si>
  <si>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</si>
  <si>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</si>
  <si>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</si>
  <si>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</si>
  <si>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</si>
  <si>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</si>
  <si>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</si>
  <si>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</si>
  <si>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</si>
  <si>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</si>
  <si>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</si>
  <si>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</si>
  <si>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</si>
  <si>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</si>
  <si>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</si>
  <si>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</si>
  <si>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</si>
  <si>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</si>
  <si>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</si>
  <si>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</si>
  <si>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</si>
  <si>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</si>
  <si>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</si>
  <si>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</si>
  <si>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</si>
  <si>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</si>
  <si>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</si>
  <si>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</si>
  <si>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</si>
  <si>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</si>
  <si>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</si>
  <si>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</si>
  <si>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</si>
  <si>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</si>
  <si>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</si>
  <si>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</si>
  <si>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</si>
  <si>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</si>
  <si>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</si>
  <si>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</si>
  <si>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</si>
  <si>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</si>
  <si>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</si>
  <si>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</si>
  <si>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</si>
  <si>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</si>
  <si>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</si>
  <si>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</si>
  <si>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</si>
  <si>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</si>
  <si>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</si>
  <si>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</si>
  <si>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</si>
  <si>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</si>
  <si>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</si>
  <si>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</si>
  <si>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</si>
  <si>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</si>
  <si>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</si>
  <si>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</si>
  <si>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</si>
  <si>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</si>
  <si>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</si>
  <si>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</si>
  <si>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</si>
  <si>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</si>
  <si>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</si>
  <si>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</si>
  <si>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</si>
  <si>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</si>
  <si>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</si>
  <si>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</si>
  <si>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</si>
  <si>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</si>
  <si>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</si>
  <si>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</si>
  <si>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</si>
  <si>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</si>
  <si>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</si>
  <si>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</si>
  <si>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</si>
  <si>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</si>
  <si>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</si>
  <si>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</si>
  <si>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</si>
  <si>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</si>
  <si>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</si>
  <si>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</si>
  <si>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</si>
  <si>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</si>
  <si>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</si>
  <si>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</si>
  <si>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</si>
  <si>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</si>
  <si>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</si>
  <si>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</si>
  <si>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</si>
  <si>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</si>
  <si>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</si>
  <si>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</si>
  <si>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</si>
  <si>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</si>
  <si>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</si>
  <si>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</si>
  <si>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</si>
  <si>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</si>
  <si>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</si>
  <si>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</si>
  <si>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</si>
  <si>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</si>
  <si>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</si>
  <si>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</si>
  <si>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</si>
  <si>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</si>
  <si>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</si>
  <si>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</si>
  <si>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</si>
  <si>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</si>
  <si>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</si>
  <si>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</si>
  <si>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</si>
  <si>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</si>
  <si>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</si>
  <si>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</si>
  <si>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</si>
  <si>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</si>
  <si>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</si>
  <si>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</si>
  <si>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</si>
  <si>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</si>
  <si>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</si>
  <si>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</si>
  <si>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</si>
  <si>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</si>
  <si>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</si>
  <si>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</si>
  <si>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</si>
  <si>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</si>
  <si>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</si>
  <si>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</si>
  <si>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</si>
  <si>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</si>
  <si>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</si>
  <si>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</si>
  <si>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</si>
  <si>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</si>
  <si>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</si>
  <si>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</si>
  <si>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</si>
  <si>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</si>
  <si>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</si>
  <si>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</si>
  <si>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</si>
  <si>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</si>
  <si>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</si>
  <si>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</si>
  <si>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</si>
  <si>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</si>
  <si>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</si>
  <si>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</si>
  <si>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</si>
  <si>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</si>
  <si>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</si>
  <si>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</si>
  <si>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</si>
  <si>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</si>
  <si>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</si>
  <si>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</si>
  <si>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</si>
  <si>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</si>
  <si>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</si>
  <si>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</si>
  <si>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</si>
  <si>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</si>
  <si>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</si>
  <si>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</si>
  <si>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</si>
  <si>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</si>
  <si>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</si>
  <si>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</si>
  <si>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</si>
  <si>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</si>
  <si>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</si>
  <si>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</si>
  <si>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</si>
  <si>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</si>
  <si>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</si>
  <si>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</si>
  <si>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</si>
  <si>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</si>
  <si>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</si>
  <si>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</si>
  <si>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</si>
  <si>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</si>
  <si>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</si>
  <si>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</si>
  <si>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</si>
  <si>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</si>
  <si>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</si>
  <si>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</si>
  <si>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</si>
  <si>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</si>
  <si>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</si>
  <si>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</si>
  <si>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</si>
  <si>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</si>
  <si>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</si>
  <si>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</si>
  <si>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</si>
  <si>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</si>
  <si>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</si>
  <si>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</si>
  <si>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</si>
  <si>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</si>
  <si>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</si>
  <si>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</si>
  <si>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</si>
  <si>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</si>
  <si>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</si>
  <si>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</si>
  <si>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</si>
  <si>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</si>
  <si>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</si>
  <si>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</si>
  <si>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</si>
  <si>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</si>
  <si>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</si>
  <si>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</si>
  <si>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</si>
  <si>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</si>
  <si>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</si>
  <si>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</si>
  <si>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</si>
  <si>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</si>
  <si>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</si>
  <si>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</si>
  <si>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</si>
  <si>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</si>
  <si>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</si>
  <si>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</si>
  <si>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</si>
  <si>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</si>
  <si>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</si>
  <si>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</si>
  <si>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</si>
  <si>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</si>
  <si>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</si>
  <si>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</si>
  <si>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</si>
  <si>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</si>
  <si>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</si>
  <si>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</si>
  <si>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</si>
  <si>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</si>
  <si>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</si>
  <si>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</si>
  <si>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</si>
  <si>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</si>
  <si>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</si>
  <si>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</si>
  <si>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</si>
  <si>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</si>
  <si>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</si>
  <si>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</si>
  <si>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</si>
  <si>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</si>
  <si>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</si>
  <si>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</si>
  <si>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</si>
  <si>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</si>
  <si>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</si>
  <si>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</si>
  <si>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</si>
  <si>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</si>
  <si>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</si>
  <si>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</si>
  <si>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</si>
  <si>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</si>
  <si>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</si>
  <si>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</si>
  <si>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</si>
  <si>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</si>
  <si>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</si>
  <si>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</si>
  <si>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</si>
  <si>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</si>
  <si>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</si>
  <si>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</si>
  <si>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</si>
  <si>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</si>
  <si>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</si>
  <si>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</si>
  <si>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</si>
  <si>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</si>
  <si>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</si>
  <si>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</si>
  <si>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</si>
  <si>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</si>
  <si>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</si>
  <si>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</si>
  <si>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</si>
  <si>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</si>
  <si>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</si>
  <si>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</si>
  <si>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</si>
  <si>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</si>
  <si>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</si>
  <si>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</si>
  <si>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</si>
  <si>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</si>
  <si>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</si>
  <si>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</si>
  <si>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</si>
  <si>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</si>
  <si>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</si>
  <si>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</si>
  <si>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</si>
  <si>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</si>
  <si>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</si>
  <si>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</si>
  <si>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</si>
  <si>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</si>
  <si>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</si>
  <si>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</si>
  <si>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</si>
  <si>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</si>
  <si>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</si>
  <si>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</si>
  <si>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</si>
  <si>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</si>
  <si>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</si>
  <si>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</si>
  <si>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</si>
  <si>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</si>
  <si>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</si>
  <si>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</si>
  <si>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</si>
  <si>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</si>
  <si>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</si>
  <si>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</si>
  <si>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</si>
  <si>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</si>
  <si>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</si>
  <si>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</si>
  <si>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</si>
  <si>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</si>
  <si>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</si>
  <si>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</si>
  <si>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</si>
  <si>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</si>
  <si>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</si>
  <si>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</si>
  <si>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</si>
  <si>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</si>
  <si>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</si>
  <si>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</si>
  <si>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</si>
  <si>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</si>
  <si>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</si>
  <si>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</si>
  <si>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</si>
  <si>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</si>
  <si>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</si>
  <si>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</si>
  <si>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</si>
  <si>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</si>
  <si>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</si>
  <si>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</si>
  <si>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</si>
  <si>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</si>
  <si>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</si>
  <si>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</si>
  <si>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</si>
  <si>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</si>
  <si>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</si>
  <si>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</si>
  <si>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</si>
  <si>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</si>
  <si>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</si>
  <si>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</si>
  <si>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</si>
  <si>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</si>
  <si>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</si>
  <si>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</si>
  <si>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</si>
  <si>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</si>
  <si>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</si>
  <si>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</si>
  <si>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</si>
  <si>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</si>
  <si>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</si>
  <si>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</si>
  <si>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</si>
  <si>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</si>
  <si>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</si>
  <si>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</si>
  <si>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</si>
  <si>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</si>
  <si>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</si>
  <si>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</si>
  <si>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</si>
  <si>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</si>
  <si>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</si>
  <si>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</si>
  <si>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</si>
  <si>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</si>
  <si>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</si>
  <si>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</si>
  <si>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</si>
  <si>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</si>
  <si>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</si>
  <si>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</si>
  <si>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</si>
  <si>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</si>
  <si>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</si>
  <si>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</si>
  <si>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</si>
  <si>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</si>
  <si>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</si>
  <si>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</si>
  <si>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</si>
  <si>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</si>
  <si>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</si>
  <si>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</si>
  <si>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</si>
  <si>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</si>
  <si>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</si>
  <si>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</si>
  <si>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</si>
  <si>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</si>
  <si>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</si>
  <si>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</si>
  <si>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</si>
  <si>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</si>
  <si>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</si>
  <si>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</si>
  <si>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</si>
  <si>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</si>
  <si>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</si>
  <si>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</si>
  <si>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</si>
  <si>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</si>
  <si>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</si>
  <si>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</si>
  <si>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</si>
  <si>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</si>
  <si>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</si>
  <si>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</si>
  <si>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</si>
  <si>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</si>
  <si>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</si>
  <si>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</si>
  <si>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</si>
  <si>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</si>
  <si>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</si>
  <si>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</si>
  <si>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</si>
  <si>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</si>
  <si>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</si>
  <si>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</si>
  <si>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</si>
  <si>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</si>
  <si>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</si>
  <si>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</si>
  <si>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</si>
  <si>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</si>
  <si>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</si>
  <si>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</si>
  <si>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</si>
  <si>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</si>
  <si>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</si>
  <si>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</si>
  <si>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</si>
  <si>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</si>
  <si>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</si>
  <si>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</si>
  <si>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</si>
  <si>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</si>
  <si>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</si>
  <si>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</si>
  <si>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</si>
  <si>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</si>
  <si>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</si>
  <si>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</si>
  <si>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</si>
  <si>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</si>
  <si>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</si>
  <si>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</si>
  <si>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</si>
  <si>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</si>
  <si>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</si>
  <si>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</si>
  <si>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</si>
  <si>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</si>
  <si>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</si>
  <si>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</si>
  <si>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</si>
  <si>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</si>
  <si>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</si>
  <si>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</si>
  <si>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</si>
  <si>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</si>
  <si>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</si>
  <si>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</si>
  <si>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</si>
  <si>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</si>
  <si>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</si>
  <si>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</si>
  <si>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</si>
  <si>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</si>
  <si>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</si>
  <si>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</si>
  <si>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</si>
  <si>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</si>
  <si>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</si>
  <si>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</si>
  <si>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</si>
  <si>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</si>
  <si>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</si>
  <si>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</si>
  <si>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</si>
  <si>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</si>
  <si>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</si>
  <si>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</si>
  <si>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</si>
  <si>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</si>
  <si>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</si>
  <si>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</si>
  <si>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</si>
  <si>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</si>
  <si>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</si>
  <si>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</si>
  <si>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</si>
  <si>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</si>
  <si>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</si>
  <si>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</si>
  <si>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</si>
  <si>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</si>
  <si>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</si>
  <si>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</si>
  <si>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</si>
  <si>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</si>
  <si>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</si>
  <si>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</si>
  <si>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</si>
  <si>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</si>
  <si>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</si>
  <si>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</si>
  <si>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</si>
  <si>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</si>
  <si>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</si>
  <si>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</si>
  <si>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</si>
  <si>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</si>
  <si>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</si>
  <si>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</si>
  <si>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</si>
  <si>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</si>
  <si>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</si>
  <si>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</si>
  <si>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</si>
  <si>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</si>
  <si>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</si>
  <si>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</si>
  <si>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</si>
  <si>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</si>
  <si>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</si>
  <si>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</si>
  <si>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</si>
  <si>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</si>
  <si>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</si>
  <si>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</si>
  <si>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</si>
  <si>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</si>
  <si>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</si>
  <si>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</si>
  <si>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</si>
  <si>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</si>
  <si>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</si>
  <si>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</si>
  <si>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</si>
  <si>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</si>
  <si>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</si>
  <si>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</si>
  <si>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</si>
  <si>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</si>
  <si>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</si>
  <si>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</si>
  <si>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</si>
  <si>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</si>
  <si>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</si>
  <si>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</si>
  <si>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</si>
  <si>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</si>
  <si>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</si>
  <si>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</si>
  <si>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</si>
  <si>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</si>
  <si>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</si>
  <si>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</si>
  <si>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</si>
  <si>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</si>
  <si>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</si>
  <si>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</si>
  <si>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</si>
  <si>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</si>
  <si>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</si>
  <si>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</si>
  <si>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</si>
  <si>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</si>
  <si>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</si>
  <si>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</si>
  <si>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</si>
  <si>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</si>
  <si>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</si>
  <si>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</si>
  <si>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</si>
  <si>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</si>
  <si>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</si>
  <si>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</si>
  <si>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</si>
  <si>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</si>
  <si>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</si>
  <si>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</si>
  <si>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</si>
  <si>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</si>
  <si>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</si>
  <si>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</si>
  <si>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</si>
  <si>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</si>
  <si>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</si>
  <si>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</si>
  <si>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</si>
  <si>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</si>
  <si>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</si>
  <si>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</si>
  <si>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</si>
  <si>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</si>
  <si>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</si>
  <si>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</si>
  <si>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</si>
  <si>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</si>
  <si>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</si>
  <si>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</si>
  <si>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</si>
  <si>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</si>
  <si>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</si>
  <si>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</si>
  <si>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</si>
  <si>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</si>
  <si>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</si>
  <si>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</si>
  <si>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</si>
  <si>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</si>
  <si>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</si>
  <si>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</si>
  <si>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</si>
  <si>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</si>
  <si>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</si>
  <si>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</si>
  <si>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</si>
  <si>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</si>
  <si>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</si>
  <si>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</si>
  <si>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</si>
  <si>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</si>
  <si>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</si>
  <si>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</si>
  <si>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</si>
  <si>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</si>
  <si>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</si>
  <si>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</si>
  <si>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</si>
  <si>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</si>
  <si>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</si>
  <si>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</si>
  <si>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</si>
  <si>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</si>
  <si>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</si>
  <si>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</si>
  <si>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</si>
  <si>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</si>
  <si>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</si>
  <si>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</si>
  <si>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</si>
  <si>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</si>
  <si>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</si>
  <si>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</si>
  <si>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</si>
  <si>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</si>
  <si>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</si>
  <si>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</si>
  <si>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</si>
  <si>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</si>
  <si>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</si>
  <si>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</si>
  <si>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</si>
  <si>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</si>
  <si>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</si>
  <si>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</si>
  <si>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</si>
  <si>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</si>
  <si>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</si>
  <si>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</si>
  <si>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</si>
  <si>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</si>
  <si>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</si>
  <si>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</si>
  <si>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</si>
  <si>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</si>
  <si>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</si>
  <si>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</si>
  <si>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</si>
  <si>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</si>
  <si>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</si>
  <si>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</si>
  <si>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</si>
  <si>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</si>
  <si>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</si>
  <si>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</si>
  <si>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</si>
  <si>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</si>
  <si>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</si>
  <si>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</si>
  <si>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</si>
  <si>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</si>
  <si>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</si>
  <si>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</si>
  <si>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</si>
  <si>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</si>
  <si>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</si>
  <si>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</si>
  <si>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</si>
  <si>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</si>
  <si>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</si>
  <si>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</si>
  <si>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</si>
  <si>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</si>
  <si>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</si>
  <si>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</si>
  <si>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</si>
  <si>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</si>
  <si>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</si>
  <si>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</si>
  <si>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</si>
  <si>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</si>
  <si>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</si>
  <si>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</si>
  <si>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</si>
  <si>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</si>
  <si>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</si>
  <si>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</si>
  <si>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</si>
  <si>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</si>
  <si>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</si>
  <si>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</si>
  <si>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</si>
  <si>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</si>
  <si>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</si>
  <si>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</si>
  <si>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</si>
  <si>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</si>
  <si>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</si>
  <si>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</si>
  <si>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</si>
  <si>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</si>
  <si>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</si>
  <si>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</si>
  <si>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</si>
  <si>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</si>
  <si>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</si>
  <si>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</si>
  <si>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</si>
  <si>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</si>
  <si>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</si>
  <si>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</si>
  <si>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</si>
  <si>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</si>
  <si>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</si>
  <si>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</si>
  <si>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</si>
  <si>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</si>
  <si>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</si>
  <si>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</si>
  <si>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</si>
  <si>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</si>
  <si>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</si>
  <si>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</si>
  <si>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</si>
  <si>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</si>
  <si>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</si>
  <si>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</si>
  <si>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</si>
  <si>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</si>
  <si>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</si>
  <si>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</si>
  <si>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</si>
  <si>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</si>
  <si>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</si>
  <si>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</si>
  <si>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</si>
  <si>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</si>
  <si>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</si>
  <si>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</si>
  <si>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</si>
  <si>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</si>
  <si>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</si>
  <si>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</si>
  <si>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</si>
  <si>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</si>
  <si>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</si>
  <si>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</si>
  <si>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</si>
  <si>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</si>
  <si>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</si>
  <si>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</si>
  <si>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</si>
  <si>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</si>
  <si>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</si>
  <si>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</si>
  <si>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</si>
  <si>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</si>
  <si>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</si>
  <si>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</si>
  <si>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</si>
  <si>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</si>
  <si>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</si>
  <si>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</si>
  <si>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</si>
  <si>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</si>
  <si>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</si>
  <si>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</si>
  <si>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</si>
  <si>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</si>
  <si>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</si>
  <si>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</si>
  <si>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</si>
  <si>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</si>
  <si>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</si>
  <si>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</si>
  <si>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</si>
  <si>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</si>
  <si>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</si>
  <si>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</si>
  <si>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</si>
  <si>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</si>
  <si>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</si>
  <si>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</si>
  <si>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</si>
  <si>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</si>
  <si>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</si>
  <si>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</si>
  <si>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</si>
  <si>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</si>
  <si>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</si>
  <si>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</si>
  <si>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</si>
  <si>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</si>
  <si>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</si>
  <si>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</si>
  <si>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</si>
  <si>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</si>
  <si>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</si>
  <si>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</si>
  <si>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</si>
  <si>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</si>
  <si>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</si>
  <si>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</si>
  <si>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</si>
  <si>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</si>
  <si>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</si>
  <si>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</si>
  <si>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</si>
  <si>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</si>
  <si>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</si>
  <si>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</si>
  <si>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</si>
  <si>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</si>
  <si>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</si>
  <si>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</si>
  <si>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</si>
  <si>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</si>
  <si>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</si>
  <si>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</si>
  <si>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</si>
  <si>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</si>
  <si>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</si>
  <si>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</si>
  <si>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</si>
  <si>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</si>
  <si>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</si>
  <si>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</si>
  <si>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</si>
  <si>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</si>
  <si>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</si>
  <si>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</si>
  <si>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</si>
  <si>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</si>
  <si>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</si>
  <si>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</si>
  <si>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</si>
  <si>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</si>
  <si>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</si>
  <si>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</si>
  <si>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</si>
  <si>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</si>
  <si>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</si>
  <si>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</si>
  <si>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</si>
  <si>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</si>
  <si>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</si>
  <si>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</si>
  <si>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</si>
  <si>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</si>
  <si>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</si>
  <si>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</si>
  <si>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</si>
  <si>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</si>
  <si>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</si>
  <si>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</si>
  <si>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</si>
  <si>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</si>
  <si>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</si>
  <si>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</si>
  <si>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</si>
  <si>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</si>
  <si>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</si>
  <si>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</si>
  <si>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</si>
  <si>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</si>
  <si>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</si>
  <si>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</si>
  <si>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</si>
  <si>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</si>
  <si>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</si>
  <si>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</si>
  <si>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</si>
  <si>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</si>
  <si>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</si>
  <si>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</si>
  <si>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</si>
  <si>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</si>
  <si>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</si>
  <si>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</si>
  <si>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</si>
  <si>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</si>
  <si>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</si>
  <si>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</si>
  <si>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</si>
  <si>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</si>
  <si>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</si>
  <si>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</si>
  <si>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</si>
  <si>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</si>
  <si>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</si>
  <si>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</si>
  <si>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</si>
  <si>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</si>
  <si>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</si>
  <si>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</si>
  <si>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</si>
  <si>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</si>
  <si>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</si>
  <si>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</si>
  <si>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</si>
  <si>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</si>
  <si>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</si>
  <si>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</si>
  <si>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</si>
  <si>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</si>
  <si>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</si>
  <si>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</si>
  <si>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</si>
  <si>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</si>
  <si>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</si>
  <si>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</si>
  <si>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</si>
  <si>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</si>
  <si>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</si>
  <si>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</si>
  <si>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</si>
  <si>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</si>
  <si>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</si>
  <si>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</si>
  <si>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</si>
  <si>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</si>
  <si>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</si>
  <si>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</si>
  <si>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</si>
  <si>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</si>
  <si>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</si>
  <si>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</si>
  <si>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</si>
  <si>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</si>
  <si>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</si>
  <si>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</si>
  <si>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</si>
  <si>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</si>
  <si>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</si>
  <si>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</si>
  <si>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</si>
  <si>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</si>
  <si>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</si>
  <si>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</si>
  <si>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</si>
  <si>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</si>
  <si>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</si>
  <si>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</si>
  <si>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</si>
  <si>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</si>
  <si>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</si>
  <si>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</si>
  <si>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</si>
  <si>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</si>
  <si>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</si>
  <si>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</si>
  <si>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</si>
  <si>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</si>
  <si>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</si>
  <si>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</si>
  <si>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</si>
  <si>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</si>
  <si>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</si>
  <si>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</si>
  <si>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</si>
  <si>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</si>
  <si>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</si>
  <si>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</si>
  <si>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</si>
  <si>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</si>
  <si>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</si>
  <si>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</si>
  <si>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</si>
  <si>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</si>
  <si>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</si>
  <si>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</si>
  <si>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</si>
  <si>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</si>
  <si>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</si>
  <si>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</si>
  <si>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</si>
  <si>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</si>
  <si>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</si>
  <si>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</si>
  <si>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</si>
  <si>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</si>
  <si>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</si>
  <si>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</si>
  <si>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</si>
  <si>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</si>
  <si>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</si>
  <si>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</si>
  <si>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</si>
  <si>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</si>
  <si>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</si>
  <si>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</si>
  <si>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</si>
  <si>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</si>
  <si>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</si>
  <si>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</si>
  <si>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</si>
  <si>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</si>
  <si>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</si>
  <si>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</si>
  <si>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</si>
  <si>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</si>
  <si>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</si>
  <si>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</si>
  <si>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</si>
  <si>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</si>
  <si>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</si>
  <si>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</si>
  <si>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</si>
  <si>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</si>
  <si>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</si>
  <si>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</si>
  <si>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</si>
  <si>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</si>
  <si>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</si>
  <si>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</si>
  <si>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</si>
  <si>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</si>
  <si>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</si>
  <si>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</si>
  <si>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</si>
  <si>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</si>
  <si>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</si>
  <si>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</si>
  <si>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</si>
  <si>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</si>
  <si>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</si>
  <si>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</si>
  <si>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</si>
  <si>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</si>
  <si>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</si>
  <si>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</si>
  <si>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</si>
  <si>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</si>
  <si>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</si>
  <si>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</si>
  <si>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</si>
  <si>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</si>
  <si>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</si>
  <si>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</si>
  <si>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</si>
  <si>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</si>
  <si>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</si>
  <si>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</si>
  <si>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</si>
  <si>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</si>
  <si>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</si>
  <si>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</si>
  <si>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</si>
  <si>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</si>
  <si>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</si>
  <si>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</si>
  <si>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</si>
  <si>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</si>
  <si>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</si>
  <si>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</si>
  <si>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</si>
  <si>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</si>
  <si>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</si>
  <si>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</si>
  <si>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</si>
  <si>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</si>
  <si>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</si>
  <si>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</si>
  <si>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</si>
  <si>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</si>
  <si>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</si>
  <si>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</si>
  <si>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</si>
  <si>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</si>
  <si>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</si>
  <si>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</si>
  <si>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</si>
  <si>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</si>
  <si>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</si>
  <si>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</si>
  <si>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</si>
  <si>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</si>
  <si>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</si>
  <si>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</si>
  <si>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</si>
  <si>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</si>
  <si>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</si>
  <si>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</si>
  <si>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</si>
  <si>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</si>
  <si>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</si>
  <si>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</si>
  <si>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</si>
  <si>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</si>
  <si>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</si>
  <si>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</si>
  <si>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</si>
  <si>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</si>
  <si>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</si>
  <si>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</si>
  <si>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</si>
  <si>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</si>
  <si>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</si>
  <si>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</si>
  <si>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</si>
  <si>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</si>
  <si>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</si>
  <si>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</si>
  <si>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</si>
  <si>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</si>
  <si>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</si>
  <si>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</si>
  <si>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</si>
  <si>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</si>
  <si>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</si>
  <si>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</si>
  <si>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</si>
  <si>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</si>
  <si>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</si>
  <si>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</si>
  <si>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</si>
  <si>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</si>
  <si>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</si>
  <si>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</si>
  <si>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</si>
  <si>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</si>
  <si>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</si>
  <si>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</si>
  <si>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</si>
  <si>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</si>
  <si>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</si>
  <si>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</si>
  <si>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</si>
  <si>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</si>
  <si>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</si>
  <si>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</si>
  <si>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</si>
  <si>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</si>
  <si>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</si>
  <si>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</si>
  <si>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</si>
  <si>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</si>
  <si>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</si>
  <si>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</si>
  <si>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</si>
  <si>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</si>
  <si>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</si>
  <si>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</si>
  <si>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</si>
  <si>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</si>
  <si>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</si>
  <si>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</si>
  <si>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</si>
  <si>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</si>
  <si>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</si>
  <si>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</si>
  <si>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</si>
  <si>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</si>
  <si>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</si>
  <si>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</si>
  <si>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</si>
  <si>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</si>
  <si>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</si>
  <si>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</si>
  <si>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</si>
  <si>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</si>
  <si>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</si>
  <si>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</si>
  <si>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</si>
  <si>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</si>
  <si>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</si>
  <si>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</si>
  <si>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</si>
  <si>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</si>
  <si>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</si>
  <si>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</si>
  <si>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</si>
  <si>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</si>
  <si>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</si>
  <si>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</si>
  <si>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</si>
  <si>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</si>
  <si>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</si>
  <si>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</si>
  <si>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</si>
  <si>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</si>
  <si>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</si>
  <si>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</si>
  <si>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</si>
  <si>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</si>
  <si>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</si>
  <si>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</si>
  <si>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</si>
  <si>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</si>
  <si>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</si>
  <si>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</si>
  <si>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</si>
  <si>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</si>
  <si>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</si>
  <si>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</si>
  <si>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</si>
  <si>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</si>
  <si>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</si>
  <si>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</si>
  <si>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</si>
  <si>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</si>
  <si>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</si>
  <si>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</si>
  <si>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</si>
  <si>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</si>
  <si>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</si>
  <si>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</si>
  <si>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</si>
  <si>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</si>
  <si>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</si>
  <si>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</si>
  <si>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</si>
  <si>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</si>
  <si>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</si>
  <si>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</si>
  <si>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</si>
  <si>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</si>
  <si>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</si>
  <si>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</si>
  <si>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</si>
  <si>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</si>
  <si>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</si>
  <si>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</si>
  <si>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</si>
  <si>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</si>
  <si>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</si>
  <si>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</si>
  <si>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</si>
  <si>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</si>
  <si>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</si>
  <si>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</si>
  <si>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</si>
  <si>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</si>
  <si>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</si>
  <si>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</si>
  <si>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</si>
  <si>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</si>
  <si>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</si>
  <si>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</si>
  <si>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</si>
  <si>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</si>
  <si>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</si>
  <si>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</si>
  <si>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</si>
  <si>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</si>
  <si>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</si>
  <si>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</si>
  <si>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</si>
  <si>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</si>
  <si>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</si>
  <si>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</si>
  <si>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</si>
  <si>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</si>
  <si>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</si>
  <si>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</si>
  <si>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</si>
  <si>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</si>
  <si>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</si>
  <si>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</si>
  <si>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</si>
  <si>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</si>
  <si>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</si>
  <si>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</si>
  <si>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</si>
  <si>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</si>
  <si>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</si>
  <si>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</si>
  <si>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</si>
  <si>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</si>
  <si>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</si>
  <si>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</si>
  <si>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</si>
  <si>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</si>
  <si>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</si>
  <si>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</si>
  <si>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</si>
  <si>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</si>
  <si>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</si>
  <si>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</si>
  <si>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</si>
  <si>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</si>
  <si>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</si>
  <si>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</si>
  <si>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</si>
  <si>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</si>
  <si>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</si>
  <si>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</si>
  <si>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</si>
  <si>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</si>
  <si>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</si>
  <si>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</si>
  <si>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</si>
  <si>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</si>
  <si>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</si>
  <si>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</si>
  <si>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</si>
  <si>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</si>
  <si>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</si>
  <si>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</si>
  <si>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</si>
  <si>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</si>
  <si>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</si>
  <si>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</si>
  <si>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</si>
  <si>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</si>
  <si>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</si>
  <si>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</si>
  <si>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</si>
  <si>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</si>
  <si>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</si>
  <si>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</si>
  <si>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</si>
  <si>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</si>
  <si>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</si>
  <si>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</si>
  <si>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</si>
  <si>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</si>
  <si>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</si>
  <si>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</si>
  <si>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</si>
  <si>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</si>
  <si>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</si>
  <si>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</si>
  <si>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</si>
  <si>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</si>
  <si>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</si>
  <si>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</si>
  <si>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</si>
  <si>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</si>
  <si>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</si>
  <si>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</si>
  <si>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</si>
  <si>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</si>
  <si>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</si>
  <si>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</si>
  <si>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</si>
  <si>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</si>
  <si>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</si>
  <si>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</si>
  <si>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</si>
  <si>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</si>
  <si>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</si>
  <si>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</si>
  <si>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</si>
  <si>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</si>
  <si>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</si>
  <si>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</si>
  <si>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</si>
  <si>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</si>
  <si>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</si>
  <si>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</si>
  <si>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</si>
  <si>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</si>
  <si>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</si>
  <si>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</si>
  <si>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</si>
  <si>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</si>
  <si>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</si>
  <si>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</si>
  <si>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</si>
  <si>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</si>
  <si>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</si>
  <si>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</si>
  <si>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</si>
  <si>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</si>
  <si>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</si>
  <si>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</si>
  <si>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</si>
  <si>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</si>
  <si>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</si>
  <si>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</si>
  <si>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</si>
  <si>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</si>
  <si>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</si>
  <si>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</si>
  <si>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</si>
  <si>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</si>
  <si>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</si>
  <si>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</si>
  <si>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</si>
  <si>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</si>
  <si>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</si>
  <si>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</si>
  <si>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</si>
  <si>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</si>
  <si>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</si>
  <si>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</si>
  <si>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</si>
  <si>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</si>
  <si>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</si>
  <si>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</si>
  <si>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</si>
  <si>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</si>
  <si>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</si>
  <si>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</si>
  <si>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</si>
  <si>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</si>
  <si>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</si>
  <si>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</si>
  <si>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</si>
  <si>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</si>
  <si>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</si>
  <si>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</si>
  <si>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</si>
  <si>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</si>
  <si>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</si>
  <si>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</si>
  <si>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</si>
  <si>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</si>
  <si>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</si>
  <si>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</si>
  <si>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</si>
  <si>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</si>
  <si>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</si>
  <si>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</si>
  <si>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</si>
  <si>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</si>
  <si>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</si>
  <si>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</si>
  <si>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</si>
  <si>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</si>
  <si>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</si>
  <si>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</si>
  <si>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</si>
  <si>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</si>
  <si>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</si>
  <si>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</si>
  <si>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</si>
  <si>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</si>
  <si>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</si>
  <si>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</si>
  <si>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</si>
  <si>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</si>
  <si>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</si>
  <si>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</si>
  <si>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</si>
  <si>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</si>
  <si>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</si>
  <si>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</si>
  <si>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</si>
  <si>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</si>
  <si>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</si>
  <si>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</si>
  <si>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</si>
  <si>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</si>
  <si>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</si>
  <si>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</si>
  <si>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</si>
  <si>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</si>
  <si>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</si>
  <si>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</si>
  <si>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</si>
  <si>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</si>
  <si>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</si>
  <si>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</si>
  <si>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</si>
  <si>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</si>
  <si>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</si>
  <si>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</si>
  <si>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</si>
  <si>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</si>
  <si>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</si>
  <si>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</si>
  <si>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</si>
  <si>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</si>
  <si>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</si>
  <si>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</si>
  <si>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</si>
  <si>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</si>
  <si>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</si>
  <si>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</si>
  <si>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</si>
  <si>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</si>
  <si>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</si>
  <si>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</si>
  <si>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</si>
  <si>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</si>
  <si>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</si>
  <si>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</si>
  <si>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</si>
  <si>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</si>
  <si>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</si>
  <si>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</si>
  <si>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</si>
  <si>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</si>
  <si>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</si>
  <si>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</si>
  <si>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</si>
  <si>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</si>
  <si>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</si>
  <si>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</si>
  <si>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</si>
  <si>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</si>
  <si>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</si>
  <si>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</si>
  <si>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</si>
  <si>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</si>
  <si>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</si>
  <si>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</si>
  <si>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</si>
  <si>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</si>
  <si>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</si>
  <si>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</si>
  <si>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</si>
  <si>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</si>
  <si>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</si>
  <si>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</si>
  <si>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</si>
  <si>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</si>
  <si>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</si>
  <si>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</si>
  <si>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</si>
  <si>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</si>
  <si>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</si>
  <si>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</si>
  <si>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</si>
  <si>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</si>
  <si>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</si>
  <si>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</si>
  <si>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</si>
  <si>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</si>
  <si>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</si>
  <si>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</si>
  <si>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</si>
  <si>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</si>
  <si>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</si>
  <si>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</si>
  <si>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</si>
  <si>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</si>
  <si>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</si>
  <si>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</si>
  <si>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</si>
  <si>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</si>
  <si>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</si>
  <si>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</si>
  <si>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</si>
  <si>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</si>
  <si>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</si>
  <si>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</si>
  <si>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</si>
  <si>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</si>
  <si>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</si>
  <si>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</si>
  <si>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</si>
  <si>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</si>
  <si>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</si>
  <si>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</si>
  <si>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</si>
  <si>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</si>
  <si>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</si>
  <si>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</si>
  <si>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</si>
  <si>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</si>
  <si>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</si>
  <si>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</si>
  <si>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</si>
  <si>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</si>
  <si>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</si>
  <si>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</si>
  <si>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</si>
  <si>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</si>
  <si>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</si>
  <si>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</si>
  <si>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</si>
  <si>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</si>
  <si>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</si>
  <si>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</si>
  <si>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</si>
  <si>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</si>
  <si>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</si>
  <si>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</si>
  <si>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</si>
  <si>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</si>
  <si>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</si>
  <si>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</si>
  <si>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</si>
  <si>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</si>
  <si>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</si>
  <si>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</si>
  <si>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</si>
  <si>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</si>
  <si>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</si>
  <si>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</si>
  <si>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</si>
  <si>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</si>
  <si>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</si>
  <si>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</si>
  <si>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</si>
  <si>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</si>
  <si>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</si>
  <si>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</si>
  <si>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</si>
  <si>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</si>
  <si>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</si>
  <si>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</si>
  <si>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</si>
  <si>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</si>
  <si>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</si>
  <si>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</si>
  <si>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</si>
  <si>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</si>
  <si>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</si>
  <si>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</si>
  <si>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</si>
  <si>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</si>
  <si>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</si>
  <si>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</si>
  <si>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</si>
  <si>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</si>
  <si>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</si>
  <si>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</si>
  <si>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</si>
  <si>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</si>
  <si>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</si>
  <si>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</si>
  <si>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</si>
  <si>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</si>
  <si>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</si>
  <si>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</si>
  <si>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</si>
  <si>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</si>
  <si>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</si>
  <si>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</si>
  <si>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</si>
  <si>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</si>
  <si>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</si>
  <si>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</si>
  <si>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</si>
  <si>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</si>
  <si>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</si>
  <si>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</si>
  <si>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</si>
  <si>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</si>
  <si>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</si>
  <si>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</si>
  <si>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</si>
  <si>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</si>
  <si>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</si>
  <si>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</si>
  <si>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</si>
  <si>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</si>
  <si>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</si>
  <si>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</si>
  <si>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</si>
  <si>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</si>
  <si>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</si>
  <si>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</si>
  <si>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</si>
  <si>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</si>
  <si>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</si>
  <si>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</si>
  <si>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</si>
  <si>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</si>
  <si>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</si>
  <si>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</si>
  <si>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</si>
  <si>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</si>
  <si>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</si>
  <si>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</si>
  <si>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</si>
  <si>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</si>
  <si>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</si>
  <si>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</si>
  <si>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</si>
  <si>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</si>
  <si>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</si>
  <si>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</si>
  <si>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</si>
  <si>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</si>
  <si>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</si>
  <si>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</si>
  <si>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</si>
  <si>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</si>
  <si>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</si>
  <si>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</si>
  <si>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</si>
  <si>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</si>
  <si>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</si>
  <si>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</si>
  <si>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</si>
  <si>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</si>
  <si>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</si>
  <si>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</si>
  <si>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</si>
  <si>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</si>
  <si>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</si>
  <si>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</si>
  <si>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</si>
  <si>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</si>
  <si>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</si>
  <si>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</si>
  <si>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</si>
  <si>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</si>
  <si>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</si>
  <si>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</si>
  <si>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</si>
  <si>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</si>
  <si>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</si>
  <si>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</si>
  <si>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</si>
  <si>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</si>
  <si>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</si>
  <si>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</si>
  <si>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</si>
  <si>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</si>
  <si>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</si>
  <si>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</si>
  <si>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</si>
  <si>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</si>
  <si>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</si>
  <si>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</si>
  <si>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</si>
  <si>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</si>
  <si>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</si>
  <si>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</si>
  <si>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</si>
  <si>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</si>
  <si>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</si>
  <si>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</si>
  <si>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</si>
  <si>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</si>
  <si>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</si>
  <si>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</si>
  <si>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</si>
  <si>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</si>
  <si>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</si>
  <si>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</si>
  <si>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</si>
  <si>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</si>
  <si>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</si>
  <si>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</si>
  <si>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</si>
  <si>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</si>
  <si>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</si>
  <si>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</si>
  <si>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</si>
  <si>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</si>
  <si>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</si>
  <si>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</si>
  <si>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</si>
  <si>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</si>
  <si>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</si>
  <si>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</si>
  <si>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</si>
  <si>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</si>
  <si>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</si>
  <si>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</si>
  <si>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</si>
  <si>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</si>
  <si>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</si>
  <si>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</si>
  <si>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</si>
  <si>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</si>
  <si>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</si>
  <si>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</si>
  <si>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</si>
  <si>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</si>
  <si>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</si>
  <si>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</si>
  <si>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</si>
  <si>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</si>
  <si>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</si>
  <si>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</si>
  <si>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</si>
  <si>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</si>
  <si>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</si>
  <si>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</si>
  <si>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</si>
  <si>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</si>
  <si>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</si>
  <si>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</si>
  <si>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</si>
  <si>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</si>
  <si>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</si>
  <si>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</si>
  <si>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</si>
  <si>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</si>
  <si>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</si>
  <si>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</si>
  <si>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</si>
  <si>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</si>
  <si>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</si>
  <si>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</si>
  <si>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</si>
  <si>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</si>
  <si>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</si>
  <si>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</si>
  <si>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</si>
  <si>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</si>
  <si>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</si>
  <si>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</si>
  <si>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</si>
  <si>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</si>
  <si>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</si>
  <si>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</si>
  <si>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</si>
  <si>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</si>
  <si>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</si>
  <si>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</si>
  <si>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</si>
  <si>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</si>
  <si>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</si>
  <si>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</si>
  <si>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</si>
  <si>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</si>
  <si>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</si>
  <si>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</si>
  <si>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</si>
  <si>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</si>
  <si>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</si>
  <si>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</si>
  <si>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</si>
  <si>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</si>
  <si>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</si>
  <si>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</si>
  <si>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</si>
  <si>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</si>
  <si>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</si>
  <si>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</si>
  <si>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</si>
  <si>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</si>
  <si>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</si>
  <si>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</si>
  <si>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</si>
  <si>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</si>
  <si>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</si>
  <si>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</si>
  <si>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</si>
  <si>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</si>
  <si>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</si>
  <si>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</si>
  <si>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</si>
  <si>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</si>
  <si>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</si>
  <si>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</si>
  <si>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</si>
  <si>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</si>
  <si>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</si>
  <si>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</si>
  <si>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</si>
  <si>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</si>
  <si>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</si>
  <si>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</si>
  <si>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</si>
  <si>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</si>
  <si>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</si>
  <si>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</si>
  <si>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</si>
  <si>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</si>
  <si>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</si>
  <si>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</si>
  <si>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</si>
  <si>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</si>
  <si>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</si>
  <si>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</si>
  <si>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</si>
  <si>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</si>
  <si>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</si>
  <si>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</si>
  <si>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</si>
  <si>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</si>
  <si>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</si>
  <si>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</si>
  <si>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</si>
  <si>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</si>
  <si>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</si>
  <si>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</si>
  <si>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</si>
  <si>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</si>
  <si>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</si>
  <si>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</si>
  <si>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</si>
  <si>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</si>
  <si>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</si>
  <si>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</si>
  <si>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</si>
  <si>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</si>
  <si>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</si>
  <si>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</si>
  <si>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</si>
  <si>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</si>
  <si>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</si>
  <si>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</si>
  <si>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</si>
  <si>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</si>
  <si>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</si>
  <si>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</si>
  <si>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</si>
  <si>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</si>
  <si>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</si>
  <si>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</si>
  <si>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</si>
  <si>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</si>
  <si>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</si>
  <si>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</si>
  <si>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</si>
  <si>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</si>
  <si>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</si>
  <si>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</si>
  <si>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</si>
  <si>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</si>
  <si>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</si>
  <si>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</si>
  <si>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</si>
  <si>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</si>
  <si>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</si>
  <si>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</si>
  <si>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</si>
  <si>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</si>
  <si>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</si>
  <si>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</si>
  <si>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</si>
  <si>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</si>
  <si>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</si>
  <si>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</si>
  <si>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</si>
  <si>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</si>
  <si>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</si>
  <si>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</si>
  <si>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</si>
  <si>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</si>
  <si>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</si>
  <si>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</si>
  <si>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</si>
  <si>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</si>
  <si>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</si>
  <si>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</si>
  <si>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</si>
  <si>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</si>
  <si>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</si>
  <si>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</si>
  <si>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</si>
  <si>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</si>
  <si>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</si>
  <si>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</si>
  <si>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</si>
  <si>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</si>
  <si>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</si>
  <si>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</si>
  <si>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</si>
  <si>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</si>
  <si>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</si>
  <si>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</si>
  <si>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</si>
  <si>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</si>
  <si>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</si>
  <si>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</si>
  <si>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</si>
  <si>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</si>
  <si>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</si>
  <si>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</si>
  <si>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</si>
  <si>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</si>
  <si>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</si>
  <si>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</si>
  <si>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</si>
  <si>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</si>
  <si>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</si>
  <si>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</si>
  <si>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</si>
  <si>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</si>
  <si>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</si>
  <si>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</si>
  <si>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</si>
  <si>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</si>
  <si>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</si>
  <si>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</si>
  <si>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</si>
  <si>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</si>
  <si>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</si>
  <si>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</si>
  <si>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</si>
  <si>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</si>
  <si>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</si>
  <si>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</si>
  <si>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</si>
  <si>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</si>
  <si>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</si>
  <si>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</si>
  <si>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</si>
  <si>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</si>
  <si>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</si>
  <si>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</si>
  <si>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</si>
  <si>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</si>
  <si>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</si>
  <si>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</si>
  <si>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</si>
  <si>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</si>
  <si>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</si>
  <si>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</si>
  <si>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</si>
  <si>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</si>
  <si>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</si>
  <si>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</si>
  <si>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</si>
  <si>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</si>
  <si>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</si>
  <si>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</si>
  <si>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</si>
  <si>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</si>
  <si>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</si>
  <si>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</si>
  <si>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</si>
  <si>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</si>
  <si>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</si>
  <si>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</si>
  <si>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</si>
  <si>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</si>
  <si>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</si>
  <si>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</si>
  <si>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</si>
  <si>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</si>
  <si>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</si>
  <si>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</si>
  <si>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</si>
  <si>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</si>
  <si>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</si>
  <si>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</si>
  <si>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</si>
  <si>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</si>
  <si>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</si>
  <si>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</si>
  <si>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</si>
  <si>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</si>
  <si>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</si>
  <si>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</si>
  <si>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</si>
  <si>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</si>
  <si>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</si>
  <si>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</si>
  <si>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</si>
  <si>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</si>
  <si>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</si>
  <si>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</si>
  <si>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</si>
  <si>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</si>
  <si>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</si>
  <si>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</si>
  <si>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</si>
  <si>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</si>
  <si>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</si>
  <si>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</si>
  <si>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</si>
  <si>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</si>
  <si>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</si>
  <si>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</si>
  <si>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</si>
  <si>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</si>
  <si>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</si>
  <si>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</si>
  <si>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</si>
  <si>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</si>
  <si>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</si>
  <si>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</si>
  <si>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</si>
  <si>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</si>
  <si>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</si>
  <si>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</si>
  <si>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</si>
  <si>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</si>
  <si>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</si>
  <si>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</si>
  <si>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</si>
  <si>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</si>
  <si>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</si>
  <si>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</si>
  <si>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</si>
  <si>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</si>
  <si>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</si>
  <si>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</si>
  <si>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</si>
  <si>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</si>
  <si>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</si>
  <si>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</si>
  <si>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</si>
  <si>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</si>
  <si>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</si>
  <si>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</si>
  <si>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</si>
  <si>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</si>
  <si>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</si>
  <si>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</si>
  <si>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</si>
  <si>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</si>
  <si>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</si>
  <si>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</si>
  <si>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</si>
  <si>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</si>
  <si>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</si>
  <si>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</si>
  <si>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</si>
  <si>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</si>
  <si>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</si>
  <si>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</si>
  <si>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</si>
  <si>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</si>
  <si>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</si>
  <si>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</si>
  <si>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</si>
  <si>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</si>
  <si>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</si>
  <si>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</si>
  <si>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</si>
  <si>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</si>
  <si>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</si>
  <si>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</si>
  <si>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</si>
  <si>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</si>
  <si>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</si>
  <si>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</si>
  <si>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</si>
  <si>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</si>
  <si>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</si>
  <si>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</si>
  <si>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</si>
  <si>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</si>
  <si>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</si>
  <si>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</si>
  <si>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</si>
  <si>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</si>
  <si>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</si>
  <si>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</si>
  <si>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</si>
  <si>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</si>
  <si>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</si>
  <si>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</si>
  <si>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</si>
  <si>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</si>
  <si>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</si>
  <si>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</si>
  <si>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</si>
  <si>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</si>
  <si>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</si>
  <si>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</si>
  <si>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</si>
  <si>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</si>
  <si>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</si>
  <si>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</si>
  <si>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</si>
  <si>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</si>
  <si>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</si>
  <si>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</si>
  <si>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</si>
  <si>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</si>
  <si>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</si>
  <si>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</si>
  <si>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</si>
  <si>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</si>
  <si>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</si>
  <si>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</si>
  <si>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</si>
  <si>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</si>
  <si>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</si>
  <si>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</si>
  <si>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</si>
  <si>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</si>
  <si>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</si>
  <si>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</si>
  <si>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</si>
  <si>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</si>
  <si>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</si>
  <si>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</si>
  <si>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</si>
  <si>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</si>
  <si>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</si>
  <si>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</si>
  <si>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</si>
  <si>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</si>
  <si>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</si>
  <si>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</si>
  <si>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</si>
  <si>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</si>
  <si>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</si>
  <si>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</si>
  <si>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</si>
  <si>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</si>
  <si>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</si>
  <si>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</si>
  <si>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</si>
  <si>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</si>
  <si>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</si>
  <si>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</si>
  <si>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</si>
  <si>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</si>
  <si>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</si>
  <si>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</si>
  <si>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</si>
  <si>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</si>
  <si>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</si>
  <si>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</si>
  <si>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</si>
  <si>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</si>
  <si>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</si>
  <si>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</si>
  <si>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</si>
  <si>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</si>
  <si>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</si>
  <si>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</si>
  <si>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</si>
  <si>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</si>
  <si>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</si>
  <si>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</si>
  <si>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</si>
  <si>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</si>
  <si>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</si>
  <si>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</si>
  <si>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</si>
  <si>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</si>
  <si>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</si>
  <si>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</si>
  <si>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</si>
  <si>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</si>
  <si>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</si>
  <si>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</si>
  <si>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</si>
  <si>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</si>
  <si>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</si>
  <si>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</si>
  <si>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</si>
  <si>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</si>
  <si>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</si>
  <si>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</si>
  <si>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</si>
  <si>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</si>
  <si>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</si>
  <si>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</si>
  <si>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</si>
  <si>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</si>
  <si>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</si>
  <si>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</si>
  <si>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</si>
  <si>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</si>
  <si>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</si>
  <si>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</si>
  <si>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</si>
  <si>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</si>
  <si>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</si>
  <si>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</si>
  <si>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</si>
  <si>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</si>
  <si>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</si>
  <si>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</si>
  <si>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</si>
  <si>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</si>
  <si>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</si>
  <si>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</si>
  <si>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</si>
  <si>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</si>
  <si>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</si>
  <si>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</si>
  <si>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</si>
  <si>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</si>
  <si>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</si>
  <si>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</si>
  <si>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</si>
  <si>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</si>
  <si>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</si>
  <si>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</si>
  <si>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</si>
  <si>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</si>
  <si>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</si>
  <si>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</si>
  <si>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</si>
  <si>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</si>
  <si>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</si>
  <si>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</si>
  <si>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</si>
  <si>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</si>
  <si>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</si>
  <si>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</si>
  <si>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</si>
  <si>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</si>
  <si>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</si>
  <si>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</si>
  <si>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</si>
  <si>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</si>
  <si>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</si>
  <si>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</si>
  <si>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</si>
  <si>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</si>
  <si>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</si>
  <si>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</si>
  <si>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</si>
  <si>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</si>
  <si>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</si>
  <si>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</si>
  <si>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</si>
  <si>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</si>
  <si>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</si>
  <si>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</si>
  <si>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</si>
  <si>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</si>
  <si>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</si>
  <si>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</si>
  <si>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</si>
  <si>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</si>
  <si>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</si>
  <si>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</si>
  <si>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</si>
  <si>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</si>
  <si>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</si>
  <si>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</si>
  <si>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</si>
  <si>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</si>
  <si>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</si>
  <si>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</si>
  <si>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</si>
  <si>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</si>
  <si>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</si>
  <si>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</si>
  <si>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</si>
  <si>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</si>
  <si>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</si>
  <si>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</si>
  <si>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</si>
  <si>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</si>
  <si>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</si>
  <si>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</si>
  <si>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</si>
  <si>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</si>
  <si>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</si>
  <si>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</si>
  <si>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</si>
  <si>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</si>
  <si>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</si>
  <si>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</si>
  <si>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</si>
  <si>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</si>
  <si>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</si>
  <si>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</si>
  <si>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</si>
  <si>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</si>
  <si>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</si>
  <si>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</si>
  <si>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</si>
  <si>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</si>
  <si>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</si>
  <si>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</si>
  <si>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</si>
  <si>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</si>
  <si>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</si>
  <si>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</si>
  <si>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</si>
  <si>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</si>
  <si>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</si>
  <si>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</si>
  <si>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</si>
  <si>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</si>
  <si>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</si>
  <si>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</si>
  <si>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</si>
  <si>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</si>
  <si>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</si>
  <si>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</si>
  <si>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</si>
  <si>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</si>
  <si>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</si>
  <si>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</si>
  <si>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</si>
  <si>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</si>
  <si>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</si>
  <si>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</si>
  <si>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</si>
  <si>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</si>
  <si>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</si>
  <si>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</si>
  <si>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</si>
  <si>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</si>
  <si>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</si>
  <si>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</si>
  <si>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</si>
  <si>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</si>
  <si>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</si>
  <si>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</si>
  <si>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</si>
  <si>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</si>
  <si>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</si>
  <si>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</si>
  <si>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</si>
  <si>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</si>
  <si>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</si>
  <si>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</si>
  <si>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</si>
  <si>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</si>
  <si>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</si>
  <si>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</si>
  <si>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</si>
  <si>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</si>
  <si>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</si>
  <si>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</si>
  <si>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</si>
  <si>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</si>
  <si>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</si>
  <si>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</si>
  <si>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</si>
  <si>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</si>
  <si>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</si>
  <si>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</si>
  <si>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</si>
  <si>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</si>
  <si>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</si>
  <si>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</si>
  <si>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</si>
  <si>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</si>
  <si>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</si>
  <si>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</si>
  <si>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</si>
  <si>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</si>
  <si>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</si>
  <si>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</si>
  <si>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</si>
  <si>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</si>
  <si>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</si>
  <si>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</si>
  <si>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</si>
  <si>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</si>
  <si>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</si>
  <si>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</si>
  <si>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</si>
  <si>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</si>
  <si>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</si>
  <si>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</si>
  <si>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</si>
  <si>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</si>
  <si>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</si>
  <si>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</si>
  <si>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</si>
  <si>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</si>
  <si>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</si>
  <si>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</si>
  <si>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</si>
  <si>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</si>
  <si>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</si>
  <si>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</si>
  <si>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</si>
  <si>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</si>
  <si>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</si>
  <si>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</si>
  <si>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</si>
  <si>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</si>
  <si>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</si>
  <si>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</si>
  <si>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</si>
  <si>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</si>
  <si>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</si>
  <si>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</si>
  <si>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</si>
  <si>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</si>
  <si>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</si>
  <si>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</si>
  <si>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</si>
  <si>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</si>
  <si>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</si>
  <si>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</si>
  <si>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</si>
  <si>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</si>
  <si>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</si>
  <si>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</si>
  <si>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</si>
  <si>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</si>
  <si>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</si>
  <si>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</si>
  <si>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</si>
  <si>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</si>
  <si>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</si>
  <si>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</si>
  <si>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</si>
  <si>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</si>
  <si>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</si>
  <si>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</si>
  <si>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</si>
  <si>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</si>
  <si>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</si>
  <si>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</si>
  <si>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</si>
  <si>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</si>
  <si>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</si>
  <si>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</si>
  <si>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</si>
  <si>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</si>
  <si>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</si>
  <si>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</si>
  <si>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</si>
  <si>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</si>
  <si>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</si>
  <si>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</si>
  <si>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</si>
  <si>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</si>
  <si>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</si>
  <si>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</si>
  <si>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</si>
  <si>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</si>
  <si>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</si>
  <si>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</si>
  <si>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</si>
  <si>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</si>
  <si>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</si>
  <si>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</si>
  <si>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</si>
  <si>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</si>
  <si>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</si>
  <si>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</si>
  <si>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</si>
  <si>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</si>
  <si>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</si>
  <si>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</si>
  <si>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</si>
  <si>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</si>
  <si>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</si>
  <si>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</si>
  <si>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</si>
  <si>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</si>
  <si>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</si>
  <si>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</si>
  <si>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</si>
  <si>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</si>
  <si>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</si>
  <si>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</si>
  <si>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</si>
  <si>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</si>
  <si>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</si>
  <si>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</si>
  <si>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</si>
  <si>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</si>
  <si>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</si>
  <si>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</si>
  <si>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</si>
  <si>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</si>
  <si>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</si>
  <si>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</si>
  <si>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</si>
  <si>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</si>
  <si>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</si>
  <si>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</si>
  <si>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</si>
  <si>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</si>
  <si>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</si>
  <si>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</si>
  <si>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</si>
  <si>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</si>
  <si>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</si>
  <si>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</si>
  <si>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</si>
  <si>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</si>
  <si>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</si>
  <si>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</si>
  <si>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</si>
  <si>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</si>
  <si>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</si>
  <si>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</si>
  <si>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</si>
  <si>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</si>
  <si>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</si>
  <si>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</si>
  <si>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</si>
  <si>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</si>
  <si>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</si>
  <si>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</si>
  <si>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</si>
  <si>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</si>
  <si>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</si>
  <si>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</si>
  <si>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</si>
  <si>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</si>
  <si>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</si>
  <si>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</si>
  <si>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</si>
  <si>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</si>
  <si>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</si>
  <si>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</si>
  <si>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</si>
  <si>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</si>
  <si>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</si>
  <si>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</si>
  <si>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</si>
  <si>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</si>
  <si>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</si>
  <si>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</si>
  <si>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</si>
  <si>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</si>
  <si>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</si>
  <si>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</si>
  <si>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</si>
  <si>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</si>
  <si>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</si>
  <si>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</si>
  <si>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</si>
  <si>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</si>
  <si>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</si>
  <si>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</si>
  <si>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</si>
  <si>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</si>
  <si>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</si>
  <si>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</si>
  <si>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</si>
  <si>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</si>
  <si>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</si>
  <si>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</si>
  <si>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</si>
  <si>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</si>
  <si>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</si>
  <si>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</si>
  <si>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</si>
  <si>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</si>
  <si>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</si>
  <si>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</si>
  <si>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</si>
  <si>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</si>
  <si>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</si>
  <si>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</si>
  <si>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</si>
  <si>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</si>
  <si>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</si>
  <si>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</si>
  <si>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</si>
  <si>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</si>
  <si>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</si>
  <si>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</si>
  <si>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</si>
  <si>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</si>
  <si>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</si>
  <si>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</si>
  <si>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</si>
  <si>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</si>
  <si>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</si>
  <si>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</si>
  <si>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</si>
  <si>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</si>
  <si>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</si>
  <si>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</si>
  <si>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</si>
  <si>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</si>
  <si>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</si>
  <si>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</si>
  <si>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</si>
  <si>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</si>
  <si>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</si>
  <si>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</si>
  <si>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</si>
  <si>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</si>
  <si>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</si>
  <si>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</si>
  <si>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</si>
  <si>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</si>
  <si>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</si>
  <si>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</si>
  <si>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</si>
  <si>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</si>
  <si>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</si>
  <si>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</si>
  <si>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</si>
  <si>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</si>
  <si>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</si>
  <si>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</si>
  <si>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</si>
  <si>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</si>
  <si>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</si>
  <si>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</si>
  <si>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</si>
  <si>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</si>
  <si>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</si>
  <si>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</si>
  <si>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</si>
  <si>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</si>
  <si>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</si>
  <si>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</si>
  <si>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</si>
  <si>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</si>
  <si>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</si>
  <si>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</si>
  <si>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</si>
  <si>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</si>
  <si>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</si>
  <si>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</si>
  <si>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</si>
  <si>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</si>
  <si>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</si>
  <si>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</si>
  <si>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</si>
  <si>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</si>
  <si>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</si>
  <si>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</si>
  <si>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</si>
  <si>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</si>
  <si>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</si>
  <si>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</si>
  <si>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</si>
  <si>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</si>
  <si>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</si>
  <si>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</si>
  <si>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</si>
  <si>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</si>
  <si>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</si>
  <si>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</si>
  <si>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</si>
  <si>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</si>
  <si>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</si>
  <si>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</si>
  <si>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</si>
  <si>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</si>
  <si>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</si>
  <si>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</si>
  <si>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</si>
  <si>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</si>
  <si>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</si>
  <si>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</si>
  <si>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</si>
  <si>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</si>
  <si>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</si>
  <si>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</si>
  <si>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</si>
  <si>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</si>
  <si>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</si>
  <si>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</si>
  <si>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</si>
  <si>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</si>
  <si>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</si>
  <si>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</si>
  <si>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</si>
  <si>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</si>
  <si>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</si>
  <si>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</si>
  <si>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</si>
  <si>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</si>
  <si>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</si>
  <si>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</si>
  <si>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</si>
  <si>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</si>
  <si>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</si>
  <si>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</si>
  <si>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</si>
  <si>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</si>
  <si>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</si>
  <si>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</si>
  <si>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</si>
  <si>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</si>
  <si>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</si>
  <si>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</si>
  <si>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</si>
  <si>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</si>
  <si>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</si>
  <si>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</si>
  <si>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</si>
  <si>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</si>
  <si>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</si>
  <si>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</si>
  <si>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</si>
  <si>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</si>
  <si>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</si>
  <si>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</si>
  <si>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</si>
  <si>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</si>
  <si>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</si>
  <si>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</si>
  <si>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</si>
  <si>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</si>
  <si>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</si>
  <si>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</si>
  <si>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</si>
  <si>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</si>
  <si>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</si>
  <si>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</si>
  <si>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</si>
  <si>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</si>
  <si>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</si>
  <si>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</si>
  <si>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</si>
  <si>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</si>
  <si>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</si>
  <si>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</si>
  <si>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</si>
  <si>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</si>
  <si>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</si>
  <si>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</si>
  <si>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</si>
  <si>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</si>
  <si>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</si>
  <si>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</si>
  <si>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</si>
  <si>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</si>
  <si>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</si>
  <si>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</si>
  <si>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</si>
  <si>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</si>
  <si>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</si>
  <si>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</si>
  <si>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</si>
  <si>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</si>
  <si>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</si>
  <si>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</si>
  <si>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</si>
  <si>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</si>
  <si>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</si>
  <si>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</si>
  <si>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</si>
  <si>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</si>
  <si>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</si>
  <si>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</si>
  <si>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</si>
  <si>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</si>
  <si>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</si>
  <si>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</si>
  <si>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</si>
  <si>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</si>
  <si>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</si>
  <si>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</si>
  <si>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</si>
  <si>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</si>
  <si>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</si>
  <si>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</si>
  <si>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</si>
  <si>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</si>
  <si>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</si>
  <si>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</si>
  <si>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</si>
  <si>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</si>
  <si>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</si>
  <si>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</si>
  <si>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</si>
  <si>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</si>
  <si>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</si>
  <si>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</si>
  <si>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</si>
  <si>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</si>
  <si>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</si>
  <si>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</si>
  <si>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</si>
  <si>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</si>
  <si>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</si>
  <si>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</si>
  <si>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</si>
  <si>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</si>
  <si>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</si>
  <si>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</si>
  <si>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</si>
  <si>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</si>
  <si>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</si>
  <si>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</si>
  <si>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</si>
  <si>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</si>
  <si>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</si>
  <si>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</si>
  <si>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</si>
  <si>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</si>
  <si>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</si>
  <si>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</si>
  <si>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</si>
  <si>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</si>
  <si>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</si>
  <si>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</si>
  <si>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</si>
  <si>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</si>
  <si>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</si>
  <si>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</si>
  <si>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</si>
  <si>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</si>
  <si>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</si>
  <si>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</si>
  <si>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</si>
  <si>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</si>
  <si>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</si>
  <si>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</si>
  <si>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</si>
  <si>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</si>
  <si>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</si>
  <si>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</si>
  <si>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</si>
  <si>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</si>
  <si>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</si>
  <si>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</si>
  <si>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</si>
  <si>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</si>
  <si>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</si>
  <si>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</si>
  <si>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</si>
  <si>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</si>
  <si>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</si>
  <si>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</si>
  <si>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</si>
  <si>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</si>
  <si>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</si>
  <si>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</si>
  <si>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</si>
  <si>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</si>
  <si>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</si>
  <si>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</si>
  <si>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</si>
  <si>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</si>
  <si>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</si>
  <si>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</si>
  <si>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</si>
  <si>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</si>
  <si>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</si>
  <si>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</si>
  <si>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</si>
  <si>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</si>
  <si>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</si>
  <si>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</si>
  <si>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</si>
  <si>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</si>
  <si>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</si>
  <si>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</si>
  <si>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</si>
  <si>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</si>
  <si>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</si>
  <si>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</si>
  <si>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</si>
  <si>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</si>
  <si>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</si>
  <si>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</si>
  <si>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</si>
  <si>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</si>
  <si>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</si>
  <si>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</si>
  <si>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</si>
  <si>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</si>
  <si>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</si>
  <si>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</si>
  <si>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</si>
  <si>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</si>
  <si>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</si>
  <si>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</si>
  <si>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</si>
  <si>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</si>
  <si>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</si>
  <si>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</si>
  <si>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</si>
  <si>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</si>
  <si>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</si>
  <si>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</si>
  <si>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</si>
  <si>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</si>
  <si>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</si>
  <si>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</si>
  <si>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</si>
  <si>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</si>
  <si>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</si>
  <si>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</si>
  <si>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</si>
  <si>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</si>
  <si>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</si>
  <si>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</si>
  <si>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</si>
  <si>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</si>
  <si>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</si>
  <si>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</si>
  <si>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</si>
  <si>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</si>
  <si>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</si>
  <si>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</si>
  <si>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</si>
  <si>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</si>
  <si>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</si>
  <si>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</si>
  <si>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</si>
  <si>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</si>
  <si>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</si>
  <si>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</si>
  <si>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</si>
  <si>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</si>
  <si>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</si>
  <si>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</si>
  <si>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</si>
  <si>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</si>
  <si>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</si>
  <si>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</si>
  <si>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</si>
  <si>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</si>
  <si>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</si>
  <si>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</si>
  <si>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</si>
  <si>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</si>
  <si>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</si>
  <si>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</si>
  <si>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</si>
  <si>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</si>
  <si>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</si>
  <si>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</si>
  <si>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</si>
  <si>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</si>
  <si>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</si>
  <si>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</si>
  <si>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</si>
  <si>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</si>
  <si>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</si>
  <si>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</si>
  <si>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</si>
  <si>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</si>
  <si>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</si>
  <si>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</si>
  <si>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</si>
  <si>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</si>
  <si>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</si>
  <si>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</si>
  <si>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</si>
  <si>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</si>
  <si>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</si>
  <si>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</si>
  <si>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</si>
  <si>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</si>
  <si>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</si>
  <si>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</si>
  <si>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</si>
  <si>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</si>
  <si>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</si>
  <si>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</si>
  <si>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</si>
  <si>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</si>
  <si>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</si>
  <si>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</si>
  <si>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</si>
  <si>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</si>
  <si>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</si>
  <si>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</si>
  <si>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</si>
  <si>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</si>
  <si>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</si>
  <si>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</si>
  <si>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</si>
  <si>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</si>
  <si>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</si>
  <si>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</si>
  <si>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</si>
  <si>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</si>
  <si>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</si>
  <si>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</si>
  <si>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</si>
  <si>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</si>
  <si>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</si>
  <si>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</si>
  <si>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</si>
  <si>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</si>
  <si>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</si>
  <si>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</si>
  <si>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</si>
  <si>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</si>
  <si>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</si>
  <si>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</si>
  <si>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</si>
  <si>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</si>
  <si>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</si>
  <si>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</si>
  <si>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</si>
  <si>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</si>
  <si>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</si>
  <si>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</si>
  <si>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</si>
  <si>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</si>
  <si>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</si>
  <si>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</si>
  <si>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</si>
  <si>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</si>
  <si>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</si>
  <si>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</si>
  <si>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</si>
  <si>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</si>
  <si>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</si>
  <si>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</si>
  <si>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</si>
  <si>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</si>
  <si>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</si>
  <si>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</si>
  <si>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</si>
  <si>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</si>
  <si>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</si>
  <si>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</si>
  <si>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</si>
  <si>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</si>
  <si>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</si>
  <si>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</si>
  <si>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</si>
  <si>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</si>
  <si>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</si>
  <si>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</si>
  <si>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</si>
  <si>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</si>
  <si>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</si>
  <si>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</si>
  <si>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</si>
  <si>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</si>
  <si>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</si>
  <si>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</si>
  <si>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</si>
  <si>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</si>
  <si>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</si>
  <si>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</si>
  <si>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</si>
  <si>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</si>
  <si>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</si>
  <si>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</si>
  <si>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</si>
  <si>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</si>
  <si>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</si>
  <si>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</si>
  <si>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</si>
  <si>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</si>
  <si>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</si>
  <si>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</si>
  <si>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</si>
  <si>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</si>
  <si>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</si>
  <si>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</si>
  <si>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</si>
  <si>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</si>
  <si>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</si>
  <si>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</si>
  <si>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</si>
  <si>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</si>
  <si>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</si>
  <si>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</si>
  <si>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</si>
  <si>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</si>
  <si>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</si>
  <si>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</si>
  <si>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</si>
  <si>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</si>
  <si>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</si>
  <si>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</si>
  <si>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</si>
  <si>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</si>
  <si>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</si>
  <si>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</si>
  <si>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</si>
  <si>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</si>
  <si>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</si>
  <si>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</si>
  <si>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</si>
  <si>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</si>
  <si>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</si>
  <si>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</si>
  <si>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</si>
  <si>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</si>
  <si>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</si>
  <si>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</si>
  <si>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</si>
  <si>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</si>
  <si>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</si>
  <si>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</si>
  <si>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</si>
  <si>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</si>
  <si>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</si>
  <si>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</si>
  <si>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</si>
  <si>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</si>
  <si>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</si>
  <si>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</si>
  <si>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</si>
  <si>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</si>
  <si>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</si>
  <si>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</si>
  <si>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</si>
  <si>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</si>
  <si>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</si>
  <si>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</si>
  <si>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</si>
  <si>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</si>
  <si>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</si>
  <si>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</si>
  <si>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</si>
  <si>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</si>
  <si>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</si>
  <si>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</si>
  <si>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</si>
  <si>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</si>
  <si>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</si>
  <si>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</si>
  <si>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</si>
  <si>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</si>
  <si>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</si>
  <si>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</si>
  <si>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</si>
  <si>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</si>
  <si>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</si>
  <si>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</si>
  <si>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</si>
  <si>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</si>
  <si>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</si>
  <si>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</si>
  <si>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</si>
  <si>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</si>
  <si>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</si>
  <si>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</si>
  <si>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</si>
  <si>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</si>
  <si>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</si>
  <si>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</si>
  <si>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</si>
  <si>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</si>
  <si>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</si>
  <si>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</si>
  <si>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</si>
  <si>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</si>
  <si>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</si>
  <si>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</si>
  <si>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</si>
  <si>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</si>
  <si>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</si>
  <si>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</si>
  <si>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</si>
  <si>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</si>
  <si>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</si>
  <si>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</si>
  <si>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</si>
  <si>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</si>
  <si>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</si>
  <si>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</si>
  <si>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</si>
  <si>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</si>
  <si>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</si>
  <si>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</si>
  <si>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</si>
  <si>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</si>
  <si>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</si>
  <si>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</si>
  <si>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</si>
  <si>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</si>
  <si>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</si>
  <si>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</si>
  <si>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</si>
  <si>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</si>
  <si>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</si>
  <si>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</si>
  <si>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</si>
  <si>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</si>
  <si>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</si>
  <si>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</si>
  <si>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</si>
  <si>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</si>
  <si>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</si>
  <si>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</si>
  <si>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</si>
  <si>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</si>
  <si>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</si>
  <si>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</si>
  <si>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</si>
  <si>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</si>
  <si>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</si>
  <si>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</si>
  <si>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</si>
  <si>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</si>
  <si>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</si>
  <si>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</si>
  <si>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</si>
  <si>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</si>
  <si>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</si>
  <si>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</si>
  <si>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</si>
  <si>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</si>
  <si>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</si>
  <si>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</si>
  <si>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</si>
  <si>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</si>
  <si>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</si>
  <si>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</si>
  <si>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</si>
  <si>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</si>
  <si>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</si>
  <si>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</si>
  <si>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</si>
  <si>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</si>
  <si>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</si>
  <si>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</si>
  <si>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</si>
  <si>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</si>
  <si>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</si>
  <si>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</si>
  <si>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</si>
  <si>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</si>
  <si>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</si>
  <si>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</si>
  <si>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</si>
  <si>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</si>
  <si>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</si>
  <si>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</si>
  <si>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</si>
  <si>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</si>
  <si>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</si>
  <si>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</si>
  <si>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</si>
  <si>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</si>
  <si>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</si>
  <si>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</si>
  <si>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</si>
  <si>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</si>
  <si>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</si>
  <si>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</si>
  <si>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</si>
  <si>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</si>
  <si>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</si>
  <si>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</si>
  <si>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</si>
  <si>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</si>
  <si>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</si>
  <si>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</si>
  <si>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</si>
  <si>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</si>
  <si>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</si>
  <si>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</si>
  <si>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</si>
  <si>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</si>
  <si>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</si>
  <si>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</si>
  <si>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</si>
  <si>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</si>
  <si>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</si>
  <si>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</si>
  <si>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</si>
  <si>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</si>
  <si>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</si>
  <si>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</si>
  <si>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</si>
  <si>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</si>
  <si>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</si>
  <si>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</si>
  <si>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</si>
  <si>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</si>
  <si>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</si>
  <si>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</si>
  <si>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</si>
  <si>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</si>
  <si>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</si>
  <si>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</si>
  <si>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</si>
  <si>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</si>
  <si>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</si>
  <si>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</si>
  <si>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</si>
  <si>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</si>
  <si>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</si>
  <si>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</si>
  <si>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</si>
  <si>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</si>
  <si>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</si>
  <si>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</si>
  <si>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</si>
  <si>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</si>
  <si>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</si>
  <si>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</si>
  <si>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</si>
  <si>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</si>
  <si>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</si>
  <si>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</si>
  <si>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</si>
  <si>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</si>
  <si>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</si>
  <si>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</si>
  <si>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</si>
  <si>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</si>
  <si>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</si>
  <si>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</si>
  <si>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</si>
  <si>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</si>
  <si>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</si>
  <si>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</si>
  <si>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</si>
  <si>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</si>
  <si>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</si>
  <si>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</si>
  <si>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</si>
  <si>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</si>
  <si>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</si>
  <si>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</si>
  <si>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</si>
  <si>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</si>
  <si>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</si>
  <si>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</si>
  <si>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</si>
  <si>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</si>
  <si>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</si>
  <si>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</si>
  <si>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</si>
  <si>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</si>
  <si>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</si>
  <si>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</si>
  <si>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</si>
  <si>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</si>
  <si>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</si>
  <si>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</si>
  <si>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</si>
  <si>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</si>
  <si>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</si>
  <si>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</si>
  <si>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</si>
  <si>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</si>
  <si>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</si>
  <si>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</si>
  <si>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</si>
  <si>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</si>
  <si>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</si>
  <si>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</si>
  <si>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</si>
  <si>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</si>
  <si>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</si>
  <si>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</si>
  <si>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</si>
  <si>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</si>
  <si>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</si>
  <si>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</si>
  <si>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</si>
  <si>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</si>
  <si>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</si>
  <si>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</si>
  <si>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</si>
  <si>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</si>
  <si>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</si>
  <si>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</si>
  <si>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</si>
  <si>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</si>
  <si>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</si>
  <si>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</si>
  <si>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</si>
  <si>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</si>
  <si>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</si>
  <si>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</si>
  <si>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</si>
  <si>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</si>
  <si>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</si>
  <si>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</si>
  <si>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</si>
  <si>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</si>
  <si>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</si>
  <si>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</si>
  <si>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</si>
  <si>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</si>
  <si>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</si>
  <si>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</si>
  <si>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</si>
  <si>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</si>
  <si>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</si>
  <si>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</si>
  <si>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</si>
  <si>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</si>
  <si>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</si>
  <si>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</si>
  <si>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</si>
  <si>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</si>
  <si>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</si>
  <si>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</si>
  <si>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</si>
  <si>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</si>
  <si>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</si>
  <si>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</si>
  <si>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</si>
  <si>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</si>
  <si>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</si>
  <si>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</si>
  <si>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</si>
  <si>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</si>
  <si>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</si>
  <si>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</si>
  <si>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</si>
  <si>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</si>
  <si>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</si>
  <si>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</si>
  <si>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</si>
  <si>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</si>
  <si>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</si>
  <si>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</si>
  <si>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</si>
  <si>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</si>
  <si>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</si>
  <si>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</si>
  <si>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</si>
  <si>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</si>
  <si>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</si>
  <si>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</si>
  <si>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</si>
  <si>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</si>
  <si>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</si>
  <si>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</si>
  <si>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</si>
  <si>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</si>
  <si>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</si>
  <si>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</si>
  <si>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</si>
  <si>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</si>
  <si>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</si>
  <si>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</si>
  <si>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</si>
  <si>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</si>
  <si>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</si>
  <si>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</si>
  <si>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</si>
  <si>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</si>
  <si>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</si>
  <si>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</si>
  <si>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</si>
  <si>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</si>
  <si>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</si>
  <si>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</si>
  <si>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</si>
  <si>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</si>
  <si>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</si>
  <si>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</si>
  <si>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</si>
  <si>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</si>
  <si>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</si>
  <si>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</si>
  <si>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</si>
  <si>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</si>
  <si>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</si>
  <si>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</si>
  <si>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</si>
  <si>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</si>
  <si>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</si>
  <si>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</si>
  <si>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</si>
  <si>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</si>
  <si>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</si>
  <si>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</si>
  <si>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</si>
  <si>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</si>
  <si>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</si>
  <si>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</si>
  <si>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</si>
  <si>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</si>
  <si>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</si>
  <si>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</si>
  <si>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</si>
  <si>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</si>
  <si>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</si>
  <si>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</si>
  <si>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</si>
  <si>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</si>
  <si>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</si>
  <si>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</si>
  <si>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</si>
  <si>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</si>
  <si>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</si>
  <si>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</si>
  <si>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</si>
  <si>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</si>
  <si>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</si>
  <si>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</si>
  <si>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</si>
  <si>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</si>
  <si>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</si>
  <si>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</si>
  <si>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</si>
  <si>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</si>
  <si>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</si>
  <si>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</si>
  <si>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</si>
  <si>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</si>
  <si>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</si>
  <si>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</si>
  <si>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</si>
  <si>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</si>
  <si>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</si>
  <si>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</si>
  <si>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</si>
  <si>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</si>
  <si>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</si>
  <si>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</si>
  <si>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</si>
  <si>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</si>
  <si>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</si>
  <si>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</si>
  <si>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</si>
  <si>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</si>
  <si>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</si>
  <si>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</si>
  <si>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</si>
  <si>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</si>
  <si>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</si>
  <si>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</si>
  <si>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</si>
  <si>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</si>
  <si>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</si>
  <si>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</si>
  <si>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</si>
  <si>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</si>
  <si>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</si>
  <si>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</si>
  <si>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</si>
  <si>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</si>
  <si>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</si>
  <si>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</si>
  <si>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</si>
  <si>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</si>
  <si>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</si>
  <si>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</si>
  <si>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</si>
  <si>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</si>
  <si>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</si>
  <si>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</si>
  <si>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</si>
  <si>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</si>
  <si>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</si>
  <si>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</si>
  <si>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</si>
  <si>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</si>
  <si>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</si>
  <si>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</si>
  <si>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</si>
  <si>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</si>
  <si>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</si>
  <si>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</si>
  <si>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</si>
  <si>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</si>
  <si>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</si>
  <si>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</si>
  <si>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</si>
  <si>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</si>
  <si>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</si>
  <si>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</si>
  <si>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</si>
  <si>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</si>
  <si>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</si>
  <si>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</si>
  <si>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</si>
  <si>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</si>
  <si>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</si>
  <si>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</si>
  <si>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</si>
  <si>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</si>
  <si>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</si>
  <si>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</si>
  <si>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</si>
  <si>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</si>
  <si>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</si>
  <si>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</si>
  <si>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</si>
  <si>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</si>
  <si>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</si>
  <si>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</si>
  <si>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</si>
  <si>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</si>
  <si>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</si>
  <si>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</si>
  <si>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</si>
  <si>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</si>
  <si>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</si>
  <si>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</si>
  <si>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</si>
  <si>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</si>
  <si>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</si>
  <si>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</si>
  <si>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</si>
  <si>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</si>
  <si>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</si>
  <si>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</si>
  <si>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</si>
  <si>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</si>
  <si>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</si>
  <si>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</si>
  <si>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</si>
  <si>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</si>
  <si>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</si>
  <si>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</si>
  <si>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</si>
  <si>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</si>
  <si>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</si>
  <si>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</si>
  <si>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</si>
  <si>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</si>
  <si>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</si>
  <si>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</si>
  <si>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</si>
  <si>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</si>
  <si>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</si>
  <si>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</si>
  <si>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</si>
  <si>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</si>
  <si>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</si>
  <si>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</si>
  <si>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</si>
  <si>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</si>
  <si>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</si>
  <si>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</si>
  <si>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</si>
  <si>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</si>
  <si>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</si>
  <si>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</si>
  <si>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</si>
  <si>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</si>
  <si>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</si>
  <si>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</si>
  <si>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</si>
  <si>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</si>
  <si>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</si>
  <si>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</si>
  <si>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</si>
  <si>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</si>
  <si>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</si>
  <si>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</si>
  <si>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</si>
  <si>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</si>
  <si>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</si>
  <si>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</si>
  <si>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</si>
  <si>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</si>
  <si>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</si>
  <si>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</si>
  <si>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</si>
  <si>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</si>
  <si>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</si>
  <si>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</si>
  <si>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</si>
  <si>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</si>
  <si>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</si>
  <si>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</si>
  <si>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</si>
  <si>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</si>
  <si>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</si>
  <si>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</si>
  <si>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</si>
  <si>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</si>
  <si>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</si>
  <si>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</si>
  <si>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</si>
  <si>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</si>
  <si>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</si>
  <si>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</si>
  <si>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</si>
  <si>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</si>
  <si>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</si>
  <si>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</si>
  <si>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</si>
  <si>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</si>
  <si>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</si>
  <si>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</si>
  <si>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</si>
  <si>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</si>
  <si>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</si>
  <si>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</si>
  <si>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</si>
  <si>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</si>
  <si>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</si>
  <si>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</si>
  <si>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</si>
  <si>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</si>
  <si>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</si>
  <si>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</si>
  <si>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</si>
  <si>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</si>
  <si>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</si>
  <si>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</si>
  <si>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</si>
  <si>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</si>
  <si>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</si>
  <si>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</si>
  <si>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</si>
  <si>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</si>
  <si>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</si>
  <si>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</si>
  <si>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</si>
  <si>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</si>
  <si>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</si>
  <si>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</si>
  <si>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</si>
  <si>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</si>
  <si>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</si>
  <si>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</si>
  <si>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</si>
  <si>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</si>
  <si>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</si>
  <si>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</si>
  <si>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</si>
  <si>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</si>
  <si>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</si>
  <si>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</si>
  <si>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</si>
  <si>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</si>
  <si>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</si>
  <si>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</si>
  <si>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</si>
  <si>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</si>
  <si>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</si>
  <si>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</si>
  <si>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</si>
  <si>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</si>
  <si>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</si>
  <si>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</si>
  <si>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</si>
  <si>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</si>
  <si>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</si>
  <si>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</si>
  <si>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</si>
  <si>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</si>
  <si>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</si>
  <si>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</si>
  <si>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</si>
  <si>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</si>
  <si>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</si>
  <si>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</si>
  <si>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</si>
  <si>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</si>
  <si>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</si>
  <si>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</si>
  <si>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</si>
  <si>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</si>
  <si>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</si>
  <si>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</si>
  <si>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</si>
  <si>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</si>
  <si>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</si>
  <si>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</si>
  <si>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</si>
  <si>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</si>
  <si>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</si>
  <si>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</si>
  <si>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</si>
  <si>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</si>
  <si>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</si>
  <si>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</si>
  <si>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</si>
  <si>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</si>
  <si>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</si>
  <si>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</si>
  <si>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</si>
  <si>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</si>
  <si>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</si>
  <si>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</si>
  <si>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</si>
  <si>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</si>
  <si>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</si>
  <si>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</si>
  <si>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</si>
  <si>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</si>
  <si>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</si>
  <si>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</si>
  <si>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</si>
  <si>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</si>
  <si>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</si>
  <si>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</si>
  <si>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</si>
  <si>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</si>
  <si>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</si>
  <si>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</si>
  <si>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</si>
  <si>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</si>
  <si>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</si>
  <si>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</si>
  <si>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</si>
  <si>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</si>
  <si>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</si>
  <si>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</si>
  <si>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</si>
  <si>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</si>
  <si>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</si>
  <si>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</si>
  <si>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</si>
  <si>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</si>
  <si>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</si>
  <si>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</si>
  <si>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</si>
  <si>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</si>
  <si>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</si>
  <si>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</si>
  <si>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</si>
  <si>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</si>
  <si>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</si>
  <si>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</si>
  <si>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</si>
  <si>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</si>
  <si>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</si>
  <si>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</si>
  <si>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</si>
  <si>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</si>
  <si>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</si>
  <si>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</si>
  <si>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</si>
  <si>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</si>
  <si>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</si>
  <si>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</si>
  <si>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</si>
  <si>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</si>
  <si>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</si>
  <si>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</si>
  <si>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</si>
  <si>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</si>
  <si>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</si>
  <si>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</si>
  <si>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</si>
  <si>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</si>
  <si>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</si>
  <si>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</si>
  <si>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</si>
  <si>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</si>
  <si>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</si>
  <si>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</si>
  <si>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</si>
  <si>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</si>
  <si>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</si>
  <si>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</si>
  <si>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</si>
  <si>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</si>
  <si>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</si>
  <si>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</si>
  <si>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</si>
  <si>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</si>
  <si>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</si>
  <si>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</si>
  <si>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</si>
  <si>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</si>
  <si>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</si>
  <si>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</si>
  <si>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</si>
  <si>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</si>
  <si>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</si>
  <si>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</si>
  <si>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</si>
  <si>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</si>
  <si>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</si>
  <si>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</si>
  <si>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</si>
  <si>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</si>
  <si>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</si>
  <si>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</si>
  <si>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</si>
  <si>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</si>
  <si>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</si>
  <si>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</si>
  <si>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</si>
  <si>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</si>
  <si>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</si>
  <si>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</si>
  <si>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</si>
  <si>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</si>
  <si>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</si>
  <si>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</si>
  <si>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</si>
  <si>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</si>
  <si>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</si>
  <si>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</si>
  <si>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</si>
  <si>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</si>
  <si>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</si>
  <si>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</si>
  <si>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</si>
  <si>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</si>
  <si>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</si>
  <si>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</si>
  <si>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</si>
  <si>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</si>
  <si>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</si>
  <si>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</si>
  <si>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</si>
  <si>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</si>
  <si>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</si>
  <si>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</si>
  <si>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</si>
  <si>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</si>
  <si>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</si>
  <si>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</si>
  <si>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</si>
  <si>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</si>
  <si>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</si>
  <si>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</si>
  <si>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</si>
  <si>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</si>
  <si>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</si>
  <si>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</si>
  <si>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</si>
  <si>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</si>
  <si>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</si>
  <si>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</si>
  <si>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</si>
  <si>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</si>
  <si>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</si>
  <si>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</si>
  <si>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</si>
  <si>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</si>
  <si>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</si>
  <si>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</si>
  <si>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</si>
  <si>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</si>
  <si>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</si>
  <si>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</si>
  <si>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</si>
  <si>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</si>
  <si>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</si>
  <si>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</si>
  <si>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</si>
  <si>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</si>
  <si>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</si>
  <si>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</si>
  <si>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</si>
  <si>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</si>
  <si>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</si>
  <si>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</si>
  <si>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</si>
  <si>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</si>
  <si>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</si>
  <si>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</si>
  <si>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</si>
  <si>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</si>
  <si>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</si>
  <si>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</si>
  <si>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</si>
  <si>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</si>
  <si>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</si>
  <si>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</si>
  <si>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</si>
  <si>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</si>
  <si>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</si>
  <si>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</si>
  <si>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</si>
  <si>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</si>
  <si>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</si>
  <si>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</si>
  <si>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</si>
  <si>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</si>
  <si>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</si>
  <si>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</si>
  <si>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</si>
  <si>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</si>
  <si>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</si>
  <si>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</si>
  <si>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</si>
  <si>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</si>
  <si>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</si>
  <si>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</si>
  <si>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</si>
  <si>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</si>
  <si>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</si>
  <si>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</si>
  <si>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</si>
  <si>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</si>
  <si>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</si>
  <si>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</si>
  <si>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</si>
  <si>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</si>
  <si>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</si>
  <si>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</si>
  <si>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</si>
  <si>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</si>
  <si>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</si>
  <si>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</si>
  <si>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</si>
  <si>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</si>
  <si>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</si>
  <si>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</si>
  <si>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</si>
  <si>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</si>
  <si>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</si>
  <si>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</si>
  <si>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</si>
  <si>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</si>
  <si>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</si>
  <si>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</si>
  <si>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</si>
  <si>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</si>
  <si>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</si>
  <si>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</si>
  <si>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</si>
  <si>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</si>
  <si>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</si>
  <si>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</si>
  <si>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</si>
  <si>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</si>
  <si>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</si>
  <si>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</si>
  <si>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</si>
  <si>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</si>
  <si>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</si>
  <si>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</si>
  <si>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</si>
  <si>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</si>
  <si>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</si>
  <si>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</si>
  <si>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</si>
  <si>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</si>
  <si>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</si>
  <si>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</si>
  <si>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</si>
  <si>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</si>
  <si>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</si>
  <si>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</si>
  <si>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</si>
  <si>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</si>
  <si>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</si>
  <si>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</si>
  <si>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</si>
  <si>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</si>
  <si>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</si>
  <si>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</si>
  <si>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</si>
  <si>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</si>
  <si>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</si>
  <si>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</si>
  <si>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</si>
  <si>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</si>
  <si>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</si>
  <si>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</si>
  <si>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</si>
  <si>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</si>
  <si>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</si>
  <si>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</si>
  <si>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</si>
  <si>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</si>
  <si>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</si>
  <si>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</si>
  <si>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</si>
  <si>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</si>
  <si>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</si>
  <si>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</si>
  <si>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</si>
  <si>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</si>
  <si>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</si>
  <si>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</si>
  <si>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</si>
  <si>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</si>
  <si>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</si>
  <si>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</si>
  <si>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</si>
  <si>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</si>
  <si>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</si>
  <si>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</si>
  <si>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</si>
  <si>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</si>
  <si>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</si>
  <si>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</si>
  <si>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</si>
  <si>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</si>
  <si>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</si>
  <si>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</si>
  <si>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</si>
  <si>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</si>
  <si>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</si>
  <si>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</si>
  <si>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</si>
  <si>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</si>
  <si>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</si>
  <si>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</si>
  <si>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</si>
  <si>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</si>
  <si>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</si>
  <si>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</si>
  <si>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</si>
  <si>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</si>
  <si>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</si>
  <si>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</si>
  <si>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</si>
  <si>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</si>
  <si>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</si>
  <si>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</si>
  <si>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</si>
  <si>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</si>
  <si>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</si>
  <si>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</si>
  <si>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</si>
  <si>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</si>
  <si>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</si>
  <si>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</si>
  <si>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</si>
  <si>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</si>
  <si>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</si>
  <si>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</si>
  <si>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</si>
  <si>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</si>
  <si>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</si>
  <si>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</si>
  <si>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</si>
  <si>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</si>
  <si>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</si>
  <si>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</si>
  <si>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</si>
  <si>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</si>
  <si>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</si>
  <si>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</si>
  <si>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</si>
  <si>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</si>
  <si>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</si>
  <si>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</si>
  <si>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</si>
  <si>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</si>
  <si>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</si>
  <si>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</si>
  <si>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</si>
  <si>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</si>
  <si>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</si>
  <si>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</si>
  <si>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</si>
  <si>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</si>
  <si>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</si>
  <si>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</si>
  <si>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</si>
  <si>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</si>
  <si>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</si>
  <si>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</si>
  <si>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</si>
  <si>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</si>
  <si>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</si>
  <si>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</si>
  <si>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</si>
  <si>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</si>
  <si>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</si>
  <si>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</si>
  <si>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</si>
  <si>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</si>
  <si>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</si>
  <si>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</si>
  <si>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</si>
  <si>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</si>
  <si>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</si>
  <si>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</si>
  <si>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</si>
  <si>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</si>
  <si>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</si>
  <si>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</si>
  <si>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</si>
  <si>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</si>
  <si>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</si>
  <si>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</si>
  <si>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</si>
  <si>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</si>
  <si>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</si>
  <si>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</si>
  <si>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</si>
  <si>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</si>
  <si>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</si>
  <si>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</si>
  <si>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</si>
  <si>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</si>
  <si>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</si>
  <si>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</si>
  <si>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</si>
  <si>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</si>
  <si>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</si>
  <si>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</si>
  <si>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</si>
  <si>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</si>
  <si>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</si>
  <si>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</si>
  <si>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</si>
  <si>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</si>
  <si>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</si>
  <si>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</si>
  <si>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</si>
  <si>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</si>
  <si>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</si>
  <si>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</si>
  <si>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</si>
  <si>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</si>
  <si>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</si>
  <si>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</si>
  <si>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</si>
  <si>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</si>
  <si>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</si>
  <si>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</si>
  <si>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</si>
  <si>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</si>
  <si>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</si>
  <si>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</si>
  <si>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</si>
  <si>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</si>
  <si>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</si>
  <si>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</si>
  <si>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</si>
  <si>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</si>
  <si>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</si>
  <si>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</si>
  <si>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</si>
  <si>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</si>
  <si>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</si>
  <si>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</si>
  <si>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</si>
  <si>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</si>
  <si>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</si>
  <si>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</si>
  <si>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</si>
  <si>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</si>
  <si>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</si>
  <si>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</si>
  <si>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</si>
  <si>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</si>
  <si>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</si>
  <si>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</si>
  <si>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</si>
  <si>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</si>
  <si>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</si>
  <si>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</si>
  <si>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</si>
  <si>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</si>
  <si>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</si>
  <si>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</si>
  <si>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</si>
  <si>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</si>
  <si>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</si>
  <si>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</si>
  <si>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</si>
  <si>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</si>
  <si>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</si>
  <si>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</si>
  <si>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</si>
  <si>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</si>
  <si>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</si>
  <si>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</si>
  <si>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</si>
  <si>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</si>
  <si>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</si>
  <si>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</si>
  <si>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</si>
  <si>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</si>
  <si>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</si>
  <si>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</si>
  <si>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</si>
  <si>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</si>
  <si>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</si>
  <si>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</si>
  <si>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</si>
  <si>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</si>
  <si>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</si>
  <si>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</si>
  <si>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</si>
  <si>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</si>
  <si>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</si>
  <si>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</si>
  <si>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</si>
  <si>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</si>
  <si>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</si>
  <si>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</si>
  <si>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</si>
  <si>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</si>
  <si>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</si>
  <si>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</si>
  <si>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</si>
  <si>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</si>
  <si>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</si>
  <si>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</si>
  <si>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</si>
  <si>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</si>
  <si>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</si>
  <si>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</si>
  <si>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</si>
  <si>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</si>
  <si>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</si>
  <si>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</si>
  <si>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</si>
  <si>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</si>
  <si>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</si>
  <si>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</si>
  <si>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</si>
  <si>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</si>
  <si>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</si>
  <si>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</si>
  <si>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</si>
  <si>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</si>
  <si>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</si>
  <si>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</si>
  <si>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</si>
  <si>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</si>
  <si>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</si>
  <si>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</si>
  <si>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</si>
  <si>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</si>
  <si>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</si>
  <si>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</si>
  <si>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</si>
  <si>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</si>
  <si>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</si>
  <si>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</si>
  <si>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</si>
  <si>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</si>
  <si>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</si>
  <si>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</si>
  <si>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</si>
  <si>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</si>
  <si>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</si>
  <si>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</si>
  <si>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</si>
  <si>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</si>
  <si>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</si>
  <si>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</si>
  <si>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</si>
  <si>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</si>
  <si>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</si>
  <si>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</si>
  <si>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</si>
  <si>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</si>
  <si>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</si>
  <si>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</si>
  <si>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</si>
  <si>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</si>
  <si>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</si>
  <si>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</si>
  <si>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</si>
  <si>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</si>
  <si>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</si>
  <si>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</si>
  <si>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</si>
  <si>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</si>
  <si>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</si>
  <si>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</si>
  <si>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</si>
  <si>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</si>
  <si>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</si>
  <si>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</si>
  <si>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</si>
  <si>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</si>
  <si>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</si>
  <si>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</si>
  <si>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</si>
  <si>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</si>
  <si>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</si>
  <si>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</si>
  <si>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</si>
  <si>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</si>
  <si>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</si>
  <si>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</si>
  <si>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</si>
  <si>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</si>
  <si>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</si>
  <si>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</si>
  <si>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</si>
  <si>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</si>
  <si>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</si>
  <si>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</si>
  <si>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</si>
  <si>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</si>
  <si>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</si>
  <si>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</si>
  <si>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</si>
  <si>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</si>
  <si>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</si>
  <si>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</si>
  <si>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</si>
  <si>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</si>
  <si>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</si>
  <si>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</si>
  <si>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</si>
  <si>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</si>
  <si>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</si>
  <si>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</si>
  <si>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</si>
  <si>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</si>
  <si>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</si>
  <si>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</si>
  <si>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</si>
  <si>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</si>
  <si>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</si>
  <si>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</si>
  <si>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</si>
  <si>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</si>
  <si>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</si>
  <si>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</si>
  <si>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</si>
  <si>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</si>
  <si>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</si>
  <si>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</si>
  <si>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</si>
  <si>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</si>
  <si>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</si>
  <si>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</si>
  <si>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</si>
  <si>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</si>
  <si>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</si>
  <si>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</si>
  <si>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</si>
  <si>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</si>
  <si>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</si>
  <si>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</si>
  <si>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</si>
  <si>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</si>
  <si>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</si>
  <si>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</si>
  <si>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</si>
  <si>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</si>
  <si>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</si>
  <si>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</si>
  <si>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</si>
  <si>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</si>
  <si>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</si>
  <si>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</si>
  <si>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</si>
  <si>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</si>
  <si>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</si>
  <si>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</si>
  <si>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</si>
  <si>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</si>
  <si>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</si>
  <si>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</si>
  <si>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</si>
  <si>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</si>
  <si>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</si>
  <si>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</si>
  <si>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</si>
  <si>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</si>
  <si>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</si>
  <si>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</si>
  <si>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</si>
  <si>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</si>
  <si>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</si>
  <si>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</si>
  <si>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</si>
  <si>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</si>
  <si>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</si>
  <si>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</si>
  <si>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</si>
  <si>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</si>
  <si>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</si>
  <si>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</si>
  <si>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</si>
  <si>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</si>
  <si>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</si>
  <si>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</si>
  <si>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</si>
  <si>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</si>
  <si>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</si>
  <si>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</si>
  <si>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</si>
  <si>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</si>
  <si>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</si>
  <si>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</si>
  <si>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</si>
  <si>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</si>
  <si>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</si>
  <si>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</si>
  <si>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</si>
  <si>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</si>
  <si>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</si>
  <si>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</si>
  <si>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</si>
  <si>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</si>
  <si>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</si>
  <si>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</si>
  <si>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</si>
  <si>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</si>
  <si>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</si>
  <si>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</si>
  <si>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</si>
  <si>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</si>
  <si>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</si>
  <si>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</si>
  <si>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</si>
  <si>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</si>
  <si>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</si>
  <si>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</si>
  <si>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</si>
  <si>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</si>
  <si>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</si>
  <si>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</si>
  <si>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</si>
  <si>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</si>
  <si>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</si>
  <si>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</si>
  <si>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</si>
  <si>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</si>
  <si>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</si>
  <si>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</si>
  <si>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</si>
  <si>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</si>
  <si>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</si>
  <si>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</si>
  <si>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</si>
  <si>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</si>
  <si>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</si>
  <si>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</si>
  <si>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</si>
  <si>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</si>
  <si>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</si>
  <si>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</si>
  <si>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</si>
  <si>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</si>
  <si>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</si>
  <si>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</si>
  <si>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</si>
  <si>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</si>
  <si>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</si>
  <si>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</si>
  <si>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</si>
  <si>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</si>
  <si>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</si>
  <si>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</si>
  <si>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</si>
  <si>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</si>
  <si>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</si>
  <si>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</si>
  <si>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</si>
  <si>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</si>
  <si>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</si>
  <si>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</si>
  <si>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</si>
  <si>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</si>
  <si>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</si>
  <si>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</si>
  <si>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</si>
  <si>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</si>
  <si>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</si>
  <si>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</si>
  <si>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</si>
  <si>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</si>
  <si>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</si>
  <si>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</si>
  <si>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</si>
  <si>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</si>
  <si>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</si>
  <si>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</si>
  <si>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</si>
  <si>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</si>
  <si>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</si>
  <si>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</si>
  <si>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</si>
  <si>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</si>
  <si>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</si>
  <si>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</si>
  <si>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</si>
  <si>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</si>
  <si>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</si>
  <si>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</si>
  <si>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</si>
  <si>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</si>
  <si>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</si>
  <si>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</si>
  <si>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</si>
  <si>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</si>
  <si>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</si>
  <si>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</si>
  <si>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</si>
  <si>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</si>
  <si>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</si>
  <si>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</si>
  <si>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</si>
  <si>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</si>
  <si>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</si>
  <si>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</si>
  <si>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</si>
  <si>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</si>
  <si>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</si>
  <si>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</si>
  <si>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</si>
  <si>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</si>
  <si>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</si>
  <si>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</si>
  <si>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</si>
  <si>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</si>
  <si>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</si>
  <si>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</si>
  <si>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</si>
  <si>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</si>
  <si>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</si>
  <si>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</si>
  <si>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</si>
  <si>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</si>
  <si>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</si>
  <si>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</si>
  <si>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</si>
  <si>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</si>
  <si>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</si>
  <si>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</si>
  <si>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</si>
  <si>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</si>
  <si>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</si>
  <si>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</si>
  <si>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</si>
  <si>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</si>
  <si>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</si>
  <si>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</si>
  <si>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</si>
  <si>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</si>
  <si>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</si>
  <si>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</si>
  <si>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</si>
  <si>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</si>
  <si>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</si>
  <si>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</si>
  <si>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</si>
  <si>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</si>
  <si>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</si>
  <si>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</si>
  <si>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</si>
  <si>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</si>
  <si>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</si>
  <si>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</si>
  <si>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</si>
  <si>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</si>
  <si>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</si>
  <si>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</si>
  <si>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</si>
  <si>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</si>
  <si>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</si>
  <si>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</si>
  <si>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</si>
  <si>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</si>
  <si>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</si>
  <si>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</si>
  <si>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</si>
  <si>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</si>
  <si>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</si>
  <si>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</si>
  <si>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</si>
  <si>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</si>
  <si>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</si>
  <si>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</si>
  <si>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</si>
  <si>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</si>
  <si>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</si>
  <si>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</si>
  <si>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</si>
  <si>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</si>
  <si>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</si>
  <si>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</si>
  <si>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</si>
  <si>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</si>
  <si>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</si>
  <si>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</si>
  <si>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</si>
  <si>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</si>
  <si>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</si>
  <si>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</si>
  <si>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</si>
  <si>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</si>
  <si>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</si>
  <si>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</si>
  <si>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</si>
  <si>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</si>
  <si>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</si>
  <si>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</si>
  <si>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</si>
  <si>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</si>
  <si>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</si>
  <si>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</si>
  <si>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</si>
  <si>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</si>
  <si>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</si>
  <si>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</si>
  <si>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</si>
  <si>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</si>
  <si>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</si>
  <si>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</si>
  <si>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</si>
  <si>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</si>
  <si>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</si>
  <si>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</si>
  <si>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</si>
  <si>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</si>
  <si>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</si>
  <si>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</si>
  <si>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</si>
  <si>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</si>
  <si>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</si>
  <si>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</si>
  <si>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</si>
  <si>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</si>
  <si>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</si>
  <si>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</si>
  <si>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</si>
  <si>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</si>
  <si>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</si>
  <si>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</si>
  <si>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</si>
  <si>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</si>
  <si>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</si>
  <si>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</si>
  <si>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</si>
  <si>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</si>
  <si>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</si>
  <si>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</si>
  <si>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</si>
  <si>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</si>
  <si>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</si>
  <si>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</si>
  <si>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</si>
  <si>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</si>
  <si>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</si>
  <si>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</si>
  <si>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</si>
  <si>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</si>
  <si>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</si>
  <si>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</si>
  <si>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</si>
  <si>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</si>
  <si>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</si>
  <si>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</si>
  <si>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</si>
  <si>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</si>
  <si>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</si>
  <si>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</si>
  <si>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</si>
  <si>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</si>
  <si>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</si>
  <si>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</si>
  <si>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</si>
  <si>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</si>
  <si>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</si>
  <si>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</si>
  <si>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</si>
  <si>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</si>
  <si>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</si>
  <si>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</si>
  <si>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</si>
  <si>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</si>
  <si>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</si>
  <si>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</si>
  <si>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</si>
  <si>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</si>
  <si>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</si>
  <si>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</si>
  <si>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</si>
  <si>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</si>
  <si>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</si>
  <si>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</si>
  <si>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</si>
  <si>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</si>
  <si>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</si>
  <si>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</si>
  <si>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</si>
  <si>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</si>
  <si>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</si>
  <si>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</si>
  <si>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</si>
  <si>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</si>
  <si>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</si>
  <si>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</si>
  <si>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</si>
  <si>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</si>
  <si>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</si>
  <si>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</si>
  <si>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</si>
  <si>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</si>
  <si>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</si>
  <si>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</si>
  <si>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</si>
  <si>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</si>
  <si>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</si>
  <si>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</si>
  <si>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</si>
  <si>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</si>
  <si>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</si>
  <si>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</si>
  <si>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</si>
  <si>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</si>
  <si>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</si>
  <si>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</si>
  <si>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</si>
  <si>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</si>
  <si>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</si>
  <si>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</si>
  <si>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</si>
  <si>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</si>
  <si>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</si>
  <si>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</si>
  <si>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</si>
  <si>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</si>
  <si>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</si>
  <si>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</si>
  <si>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</si>
  <si>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</si>
  <si>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</si>
  <si>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</si>
  <si>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</si>
  <si>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</si>
  <si>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</si>
  <si>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</si>
  <si>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</si>
  <si>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</si>
  <si>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</si>
  <si>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</si>
  <si>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</si>
  <si>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</si>
  <si>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</si>
  <si>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</si>
  <si>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</si>
  <si>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</si>
  <si>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</si>
  <si>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</si>
  <si>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</si>
  <si>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</si>
  <si>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</si>
  <si>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</si>
  <si>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</si>
  <si>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</si>
  <si>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</si>
  <si>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</si>
  <si>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</si>
  <si>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</si>
  <si>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</si>
  <si>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</si>
  <si>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</si>
  <si>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</si>
  <si>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</si>
  <si>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</si>
  <si>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</si>
  <si>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</si>
  <si>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</si>
  <si>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</si>
  <si>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</si>
  <si>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</si>
  <si>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</si>
  <si>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</si>
  <si>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</si>
  <si>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</si>
  <si>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</si>
  <si>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</si>
  <si>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</si>
  <si>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</si>
  <si>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</si>
  <si>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</si>
  <si>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</si>
  <si>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</si>
  <si>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</si>
  <si>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</si>
  <si>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</si>
  <si>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</si>
  <si>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</si>
  <si>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</si>
  <si>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</si>
  <si>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</si>
  <si>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</si>
  <si>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</si>
  <si>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</si>
  <si>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</si>
  <si>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</si>
  <si>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</si>
  <si>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</si>
  <si>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</si>
  <si>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</si>
  <si>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</si>
  <si>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</si>
  <si>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</si>
  <si>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</si>
  <si>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</si>
  <si>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</si>
  <si>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</si>
  <si>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</si>
  <si>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</si>
  <si>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</si>
  <si>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</si>
  <si>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</si>
  <si>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</si>
  <si>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</si>
  <si>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</si>
  <si>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</si>
  <si>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</si>
  <si>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</si>
  <si>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</si>
  <si>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</si>
  <si>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</si>
  <si>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</si>
  <si>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</si>
  <si>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</si>
  <si>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</si>
  <si>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</si>
  <si>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</si>
  <si>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</si>
  <si>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</si>
  <si>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</si>
  <si>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</si>
  <si>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</si>
  <si>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</si>
  <si>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</si>
  <si>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</si>
  <si>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</si>
  <si>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</si>
  <si>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</si>
  <si>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</si>
  <si>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</si>
  <si>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</si>
  <si>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</si>
  <si>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</si>
  <si>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</si>
  <si>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</si>
  <si>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</si>
  <si>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</si>
  <si>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</si>
  <si>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</si>
  <si>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</si>
  <si>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</si>
  <si>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</si>
  <si>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</si>
  <si>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</si>
  <si>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</si>
  <si>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</si>
  <si>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</si>
  <si>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</si>
  <si>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</si>
  <si>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</si>
  <si>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</si>
  <si>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</si>
  <si>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</si>
  <si>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</si>
  <si>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</si>
  <si>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</si>
  <si>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</si>
  <si>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</si>
  <si>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</si>
  <si>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</si>
  <si>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</si>
  <si>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</si>
  <si>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</si>
  <si>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</si>
  <si>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</si>
  <si>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</si>
  <si>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</si>
  <si>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</si>
  <si>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</si>
  <si>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</si>
  <si>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</si>
  <si>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</si>
  <si>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</si>
  <si>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</si>
  <si>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</si>
  <si>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</si>
  <si>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</si>
  <si>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</si>
  <si>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</si>
  <si>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</si>
  <si>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</si>
  <si>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</si>
  <si>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</si>
  <si>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</si>
  <si>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</si>
  <si>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</si>
  <si>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</si>
  <si>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</si>
  <si>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</si>
  <si>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</si>
  <si>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</si>
  <si>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</si>
  <si>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</si>
  <si>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</si>
  <si>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</si>
  <si>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</si>
  <si>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</si>
  <si>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</si>
  <si>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</si>
  <si>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</si>
  <si>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</si>
  <si>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</si>
  <si>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</si>
  <si>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</si>
  <si>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</si>
  <si>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</si>
  <si>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</si>
  <si>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</si>
  <si>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</si>
  <si>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</si>
  <si>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</si>
  <si>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</si>
  <si>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</si>
  <si>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</si>
  <si>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</si>
  <si>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</si>
  <si>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</si>
  <si>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</si>
  <si>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</si>
  <si>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</si>
  <si>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</si>
  <si>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</si>
  <si>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</si>
  <si>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</si>
  <si>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</si>
  <si>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</si>
  <si>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</si>
  <si>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</si>
  <si>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</si>
  <si>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</si>
  <si>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</si>
  <si>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</si>
  <si>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</si>
  <si>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</si>
  <si>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</si>
  <si>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</si>
  <si>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</si>
  <si>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</si>
  <si>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</si>
  <si>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</si>
  <si>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</si>
  <si>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</si>
  <si>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</si>
  <si>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</si>
  <si>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</si>
  <si>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</si>
  <si>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</si>
  <si>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</si>
  <si>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</si>
  <si>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</si>
  <si>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</si>
  <si>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</si>
  <si>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</si>
  <si>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</si>
  <si>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</si>
  <si>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</si>
  <si>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</si>
  <si>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</si>
  <si>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</si>
  <si>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</si>
  <si>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</si>
  <si>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</si>
  <si>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</si>
  <si>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</si>
  <si>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</si>
  <si>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</si>
  <si>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</si>
  <si>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</si>
  <si>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</si>
  <si>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</si>
  <si>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</si>
  <si>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</si>
  <si>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</si>
  <si>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</si>
  <si>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</si>
  <si>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</si>
  <si>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</si>
  <si>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</si>
  <si>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</si>
  <si>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</si>
  <si>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</si>
  <si>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</si>
  <si>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</si>
  <si>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</si>
  <si>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</si>
  <si>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</si>
  <si>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</si>
  <si>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</si>
  <si>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</si>
  <si>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</si>
  <si>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</si>
  <si>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</si>
  <si>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</si>
  <si>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</si>
  <si>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</si>
  <si>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</si>
  <si>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</si>
  <si>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</si>
  <si>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</si>
  <si>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</si>
  <si>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</si>
  <si>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</si>
  <si>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</si>
  <si>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</si>
  <si>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</si>
  <si>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</si>
  <si>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</si>
  <si>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</si>
  <si>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</si>
  <si>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</si>
  <si>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</si>
  <si>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</si>
  <si>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</si>
  <si>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</si>
  <si>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</si>
  <si>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</si>
  <si>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</si>
  <si>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</si>
  <si>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</si>
  <si>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</si>
  <si>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</si>
  <si>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</si>
  <si>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</si>
  <si>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</si>
  <si>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</si>
  <si>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</si>
  <si>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</si>
  <si>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</si>
  <si>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</si>
  <si>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</si>
  <si>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</si>
  <si>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</si>
  <si>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</si>
  <si>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</si>
  <si>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</si>
  <si>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</si>
  <si>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</si>
  <si>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</si>
  <si>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</si>
  <si>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</si>
  <si>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</si>
  <si>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</si>
  <si>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</si>
  <si>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</si>
  <si>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</si>
  <si>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</si>
  <si>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</si>
  <si>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</si>
  <si>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</si>
  <si>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</si>
  <si>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</si>
  <si>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</si>
  <si>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</si>
  <si>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</si>
  <si>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</si>
  <si>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</si>
  <si>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</si>
  <si>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</si>
  <si>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</si>
  <si>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</si>
  <si>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</si>
  <si>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</si>
  <si>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</si>
  <si>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</si>
  <si>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</si>
  <si>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</si>
  <si>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</si>
  <si>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</si>
  <si>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</si>
  <si>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</si>
  <si>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</si>
  <si>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</si>
  <si>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</si>
  <si>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</si>
  <si>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</si>
  <si>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</si>
  <si>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</si>
  <si>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</si>
  <si>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</si>
  <si>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</si>
  <si>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</si>
  <si>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</si>
  <si>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</si>
  <si>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</si>
  <si>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</si>
  <si>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</si>
  <si>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</si>
  <si>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</si>
  <si>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</si>
  <si>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</si>
  <si>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</si>
  <si>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</si>
  <si>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</si>
  <si>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</si>
  <si>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</si>
  <si>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</si>
  <si>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</si>
  <si>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</si>
  <si>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</si>
  <si>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</si>
  <si>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</si>
  <si>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</si>
  <si>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</si>
  <si>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</si>
  <si>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</si>
  <si>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</si>
  <si>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</si>
  <si>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</si>
  <si>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</si>
  <si>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</si>
  <si>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</si>
  <si>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</si>
  <si>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</si>
  <si>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</si>
  <si>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</si>
  <si>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</si>
  <si>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</si>
  <si>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</si>
  <si>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</si>
  <si>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</si>
  <si>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</si>
  <si>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</si>
  <si>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</si>
  <si>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</si>
  <si>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</si>
  <si>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</si>
  <si>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</si>
  <si>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</si>
  <si>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</si>
  <si>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</si>
  <si>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</si>
  <si>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</si>
  <si>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</si>
  <si>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</si>
  <si>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</si>
  <si>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</si>
  <si>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</si>
  <si>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</si>
  <si>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</si>
  <si>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</si>
  <si>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</si>
  <si>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</si>
  <si>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</si>
  <si>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</si>
  <si>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</si>
  <si>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</si>
  <si>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</si>
  <si>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</si>
  <si>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</si>
  <si>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</si>
  <si>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</si>
  <si>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</si>
  <si>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</si>
  <si>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</si>
  <si>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</si>
  <si>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</si>
  <si>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</si>
  <si>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</si>
  <si>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</si>
  <si>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</si>
  <si>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</si>
  <si>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</si>
  <si>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</si>
  <si>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</si>
  <si>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</si>
  <si>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</si>
  <si>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</si>
  <si>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</si>
  <si>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</si>
  <si>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</si>
  <si>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</si>
  <si>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</si>
  <si>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</si>
  <si>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</si>
  <si>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</si>
  <si>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</si>
  <si>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</si>
  <si>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</si>
  <si>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</si>
  <si>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</si>
  <si>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</si>
  <si>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</si>
  <si>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</si>
  <si>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</si>
  <si>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</si>
  <si>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</si>
  <si>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</si>
  <si>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</si>
  <si>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</si>
  <si>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</si>
  <si>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</si>
  <si>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</si>
  <si>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</si>
  <si>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</si>
  <si>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</si>
  <si>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</si>
  <si>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</si>
  <si>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</si>
  <si>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</si>
  <si>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</si>
  <si>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</si>
  <si>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</si>
  <si>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</si>
  <si>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</si>
  <si>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</si>
  <si>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</si>
  <si>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</si>
  <si>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</si>
  <si>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</si>
  <si>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</si>
  <si>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</si>
  <si>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</si>
  <si>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</si>
  <si>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</si>
  <si>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</si>
  <si>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</si>
  <si>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</si>
  <si>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</si>
  <si>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</si>
  <si>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</si>
  <si>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</si>
  <si>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</si>
  <si>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</si>
  <si>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</si>
  <si>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</si>
  <si>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</si>
  <si>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</si>
  <si>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</si>
  <si>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</si>
  <si>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</si>
  <si>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</si>
  <si>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</si>
  <si>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</si>
  <si>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</si>
  <si>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</si>
  <si>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</si>
  <si>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</si>
  <si>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</si>
  <si>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</si>
  <si>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</si>
  <si>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</si>
  <si>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</si>
  <si>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</si>
  <si>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</si>
  <si>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</si>
  <si>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</si>
  <si>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</si>
  <si>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</si>
  <si>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</si>
  <si>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</si>
  <si>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</si>
  <si>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</si>
  <si>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</si>
  <si>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</si>
  <si>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</si>
  <si>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</si>
  <si>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</si>
  <si>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</si>
  <si>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</si>
  <si>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</si>
  <si>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</si>
  <si>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</si>
  <si>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</si>
  <si>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</si>
  <si>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</si>
  <si>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</si>
  <si>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</si>
  <si>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</si>
  <si>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</si>
  <si>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</si>
  <si>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</si>
  <si>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</si>
  <si>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</si>
  <si>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</si>
  <si>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</si>
  <si>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</si>
  <si>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</si>
  <si>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</si>
  <si>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</si>
  <si>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</si>
  <si>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</si>
  <si>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</si>
  <si>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</si>
  <si>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</si>
  <si>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</si>
  <si>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</si>
  <si>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</si>
  <si>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</si>
  <si>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</si>
  <si>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</si>
  <si>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</si>
  <si>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</si>
  <si>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</si>
  <si>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</si>
  <si>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</si>
  <si>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</si>
  <si>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</si>
  <si>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</si>
  <si>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</si>
  <si>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</si>
  <si>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</si>
  <si>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</si>
  <si>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</si>
  <si>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</si>
  <si>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</si>
  <si>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</si>
  <si>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</si>
  <si>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</si>
  <si>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</si>
  <si>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</si>
  <si>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</si>
  <si>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</si>
  <si>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</si>
  <si>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</si>
  <si>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</si>
  <si>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</si>
  <si>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</si>
  <si>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</si>
  <si>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</si>
  <si>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</si>
  <si>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</si>
  <si>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</si>
  <si>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</si>
  <si>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</si>
  <si>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</si>
  <si>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</si>
  <si>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</si>
  <si>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</si>
  <si>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</si>
  <si>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</si>
  <si>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</si>
  <si>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</si>
  <si>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</si>
  <si>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</si>
  <si>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</si>
  <si>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</si>
  <si>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</si>
  <si>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</si>
  <si>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</si>
  <si>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</si>
  <si>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</si>
  <si>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</si>
  <si>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</si>
  <si>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</si>
  <si>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</si>
  <si>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</si>
  <si>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</si>
  <si>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</si>
  <si>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</si>
  <si>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</si>
  <si>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</si>
  <si>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</si>
  <si>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</si>
  <si>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</si>
  <si>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</si>
  <si>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</si>
  <si>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</si>
  <si>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</si>
  <si>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</si>
  <si>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</si>
  <si>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</si>
  <si>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</si>
  <si>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</si>
  <si>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</si>
  <si>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</si>
  <si>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</si>
  <si>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</si>
  <si>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</si>
  <si>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</si>
  <si>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</si>
  <si>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</si>
  <si>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</si>
  <si>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</si>
  <si>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</si>
  <si>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</si>
  <si>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</si>
  <si>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</si>
  <si>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</si>
  <si>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</si>
  <si>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</si>
  <si>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</si>
  <si>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</si>
  <si>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</si>
  <si>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</si>
  <si>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</si>
  <si>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</si>
  <si>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</si>
  <si>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</si>
  <si>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</si>
  <si>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</si>
  <si>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</si>
  <si>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</si>
  <si>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</si>
  <si>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</si>
  <si>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</si>
  <si>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</si>
  <si>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</si>
  <si>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</si>
  <si>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</si>
  <si>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</si>
  <si>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</si>
  <si>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</si>
  <si>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</si>
  <si>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</si>
  <si>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</si>
  <si>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</si>
  <si>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</si>
  <si>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</si>
  <si>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</si>
  <si>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</si>
  <si>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</si>
  <si>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</si>
  <si>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</si>
  <si>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</si>
  <si>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</si>
  <si>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</si>
  <si>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</si>
  <si>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</si>
  <si>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</si>
  <si>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</si>
  <si>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</si>
  <si>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</si>
  <si>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</si>
  <si>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</si>
  <si>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</si>
  <si>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</si>
  <si>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</si>
  <si>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</si>
  <si>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</si>
  <si>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</si>
  <si>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</si>
  <si>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</si>
  <si>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</si>
  <si>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</si>
  <si>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</si>
  <si>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</si>
  <si>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</si>
  <si>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</si>
  <si>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</si>
  <si>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</si>
  <si>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</si>
  <si>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</si>
  <si>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</si>
  <si>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</si>
  <si>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</si>
  <si>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</si>
  <si>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</si>
  <si>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</si>
  <si>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</si>
  <si>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</si>
  <si>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</si>
  <si>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</si>
  <si>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</si>
  <si>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</si>
  <si>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</si>
  <si>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</si>
  <si>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</si>
  <si>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</si>
  <si>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</si>
  <si>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</si>
  <si>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</si>
  <si>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</si>
  <si>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</si>
  <si>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</si>
  <si>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</si>
  <si>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</si>
  <si>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</si>
  <si>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</si>
  <si>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</si>
  <si>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</si>
  <si>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</si>
  <si>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</si>
  <si>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</si>
  <si>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</si>
  <si>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</si>
  <si>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</si>
  <si>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</si>
  <si>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</si>
  <si>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</si>
  <si>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</si>
  <si>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</si>
  <si>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</si>
  <si>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</si>
  <si>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</si>
  <si>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</si>
  <si>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</si>
  <si>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</si>
  <si>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</si>
  <si>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</si>
  <si>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</si>
  <si>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</si>
  <si>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</si>
  <si>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</si>
  <si>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</si>
  <si>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</si>
  <si>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</si>
  <si>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</si>
  <si>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</si>
  <si>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</si>
  <si>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</si>
  <si>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</si>
  <si>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</si>
  <si>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</si>
  <si>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</si>
  <si>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</si>
  <si>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</si>
  <si>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</si>
  <si>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</si>
  <si>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</si>
  <si>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</si>
  <si>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</si>
  <si>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</si>
  <si>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</si>
  <si>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</si>
  <si>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</si>
  <si>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</si>
  <si>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</si>
  <si>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</si>
  <si>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</si>
  <si>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</si>
  <si>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</si>
  <si>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</si>
  <si>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</si>
  <si>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</si>
  <si>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</si>
  <si>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</si>
  <si>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</si>
  <si>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</si>
  <si>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</si>
  <si>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</si>
  <si>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</si>
  <si>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</si>
  <si>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</si>
  <si>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</si>
  <si>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</si>
  <si>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</si>
  <si>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</si>
  <si>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</si>
  <si>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</si>
  <si>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</si>
  <si>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</si>
  <si>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</si>
  <si>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</si>
  <si>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</si>
  <si>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</si>
  <si>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</si>
  <si>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</si>
  <si>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</si>
  <si>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</si>
  <si>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</si>
  <si>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</si>
  <si>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</si>
  <si>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</si>
  <si>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</si>
  <si>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</si>
  <si>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</si>
  <si>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</si>
  <si>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</si>
  <si>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</si>
  <si>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</si>
  <si>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</si>
  <si>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</si>
  <si>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</si>
  <si>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</si>
  <si>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</si>
  <si>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</si>
  <si>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</si>
  <si>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</si>
  <si>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</si>
  <si>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</si>
  <si>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</si>
  <si>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</si>
  <si>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</si>
  <si>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</si>
  <si>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</si>
  <si>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</si>
  <si>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</si>
  <si>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</si>
  <si>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</si>
  <si>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</si>
  <si>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</si>
  <si>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</si>
  <si>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</si>
  <si>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</si>
  <si>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</si>
  <si>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</si>
  <si>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</si>
  <si>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</si>
  <si>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</si>
  <si>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</si>
  <si>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</si>
  <si>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</si>
  <si>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</si>
  <si>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</si>
  <si>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</si>
  <si>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</si>
  <si>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</si>
  <si>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</si>
  <si>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</si>
  <si>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</si>
  <si>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</si>
  <si>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</si>
  <si>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</si>
  <si>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</si>
  <si>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</si>
  <si>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</si>
  <si>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</si>
  <si>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</si>
  <si>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</si>
  <si>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</si>
  <si>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</si>
  <si>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</si>
  <si>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</si>
  <si>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</si>
  <si>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</si>
  <si>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</si>
  <si>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</si>
  <si>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</si>
  <si>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</si>
  <si>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</si>
  <si>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</si>
  <si>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</si>
  <si>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</si>
  <si>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</si>
  <si>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</si>
  <si>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</si>
  <si>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</si>
  <si>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</si>
  <si>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</si>
  <si>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</si>
  <si>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</si>
  <si>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</si>
  <si>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</si>
  <si>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</si>
  <si>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</si>
  <si>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</si>
  <si>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</si>
  <si>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</si>
  <si>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</si>
  <si>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</si>
  <si>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</si>
  <si>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</si>
  <si>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</si>
  <si>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</si>
  <si>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</si>
  <si>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</si>
  <si>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</si>
  <si>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</si>
  <si>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</si>
  <si>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</si>
  <si>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</si>
  <si>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</si>
  <si>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</si>
  <si>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</si>
  <si>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</si>
  <si>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</si>
  <si>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</si>
  <si>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</si>
  <si>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</si>
  <si>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</si>
  <si>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</si>
  <si>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</si>
  <si>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</si>
  <si>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</si>
  <si>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</si>
  <si>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</si>
  <si>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</si>
  <si>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</si>
  <si>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</si>
  <si>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</si>
  <si>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</si>
  <si>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</si>
  <si>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</si>
  <si>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</si>
  <si>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</si>
  <si>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</si>
  <si>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</si>
  <si>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</si>
  <si>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</si>
  <si>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</si>
  <si>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</si>
  <si>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</si>
  <si>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</si>
  <si>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</si>
  <si>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</si>
  <si>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</si>
  <si>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</si>
  <si>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</si>
  <si>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</si>
  <si>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</si>
  <si>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</si>
  <si>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</si>
  <si>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</si>
  <si>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</si>
  <si>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</si>
  <si>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</si>
  <si>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</si>
  <si>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</si>
  <si>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</si>
  <si>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</si>
  <si>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</si>
  <si>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</si>
  <si>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</si>
  <si>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</si>
  <si>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</si>
  <si>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</si>
  <si>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</si>
  <si>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</si>
  <si>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</si>
  <si>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</si>
  <si>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</si>
  <si>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</si>
  <si>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</si>
  <si>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</si>
  <si>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</si>
  <si>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</si>
  <si>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</si>
  <si>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</si>
  <si>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</si>
  <si>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</si>
  <si>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</si>
  <si>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</si>
  <si>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</si>
  <si>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</si>
  <si>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</si>
  <si>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</si>
  <si>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</si>
  <si>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</si>
  <si>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</si>
  <si>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</si>
  <si>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</si>
  <si>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</si>
  <si>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</si>
  <si>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</si>
  <si>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</si>
  <si>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</si>
  <si>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</si>
  <si>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</si>
  <si>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</si>
  <si>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</si>
  <si>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</si>
  <si>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</si>
  <si>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</si>
  <si>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</si>
  <si>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</si>
  <si>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</si>
  <si>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</si>
  <si>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</si>
  <si>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</si>
  <si>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</si>
  <si>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</si>
  <si>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</si>
  <si>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</si>
  <si>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</si>
  <si>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</si>
  <si>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</si>
  <si>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</si>
  <si>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</si>
  <si>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</si>
  <si>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</si>
  <si>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</si>
  <si>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</si>
  <si>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</si>
  <si>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</si>
  <si>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</si>
  <si>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</si>
  <si>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</si>
  <si>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</si>
  <si>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</si>
  <si>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</si>
  <si>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</si>
  <si>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</si>
  <si>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</si>
  <si>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</si>
  <si>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</si>
  <si>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</si>
  <si>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</si>
  <si>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</si>
  <si>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</si>
  <si>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</si>
  <si>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</si>
  <si>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</si>
  <si>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</si>
  <si>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</si>
  <si>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</si>
  <si>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</si>
  <si>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</si>
  <si>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</si>
  <si>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</si>
  <si>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</si>
  <si>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</si>
  <si>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</si>
  <si>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</si>
  <si>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</si>
  <si>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</si>
  <si>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</si>
  <si>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</si>
  <si>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</si>
  <si>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</si>
  <si>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</si>
  <si>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</si>
  <si>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</si>
  <si>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</si>
  <si>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</si>
  <si>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</si>
  <si>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</si>
  <si>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</si>
  <si>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</si>
  <si>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</si>
  <si>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</si>
  <si>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</si>
  <si>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</si>
  <si>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</si>
  <si>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</si>
  <si>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</si>
  <si>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</si>
  <si>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</si>
  <si>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</si>
  <si>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</si>
  <si>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</si>
  <si>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</si>
  <si>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</si>
  <si>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</si>
  <si>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</si>
  <si>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</si>
  <si>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</si>
  <si>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</si>
  <si>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</si>
  <si>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</si>
  <si>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</si>
  <si>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</si>
  <si>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</si>
  <si>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</si>
  <si>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</si>
  <si>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</si>
  <si>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</si>
  <si>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</si>
  <si>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</si>
  <si>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</si>
  <si>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</si>
  <si>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</si>
  <si>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</si>
  <si>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</si>
  <si>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</si>
  <si>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</si>
  <si>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</si>
  <si>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</si>
  <si>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</si>
  <si>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</si>
  <si>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</si>
  <si>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</si>
  <si>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</si>
  <si>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</si>
  <si>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</si>
  <si>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</si>
  <si>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</si>
  <si>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</si>
  <si>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</si>
  <si>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</si>
  <si>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</si>
  <si>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</si>
  <si>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</si>
  <si>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</si>
  <si>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</si>
  <si>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</si>
  <si>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</si>
  <si>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</si>
  <si>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</si>
  <si>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</si>
  <si>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</si>
  <si>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</si>
  <si>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</si>
  <si>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</si>
  <si>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</si>
  <si>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</si>
  <si>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</si>
  <si>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</si>
  <si>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</si>
  <si>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</si>
  <si>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</si>
  <si>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</si>
  <si>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</si>
  <si>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</si>
  <si>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</si>
  <si>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</si>
  <si>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</si>
  <si>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</si>
  <si>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</si>
  <si>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</si>
  <si>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</si>
  <si>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</si>
  <si>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</si>
  <si>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</si>
  <si>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</si>
  <si>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</si>
  <si>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</si>
  <si>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</si>
  <si>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</si>
  <si>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</si>
  <si>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</si>
  <si>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</si>
  <si>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</si>
  <si>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</si>
  <si>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</si>
  <si>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</si>
  <si>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</si>
  <si>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</si>
  <si>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</si>
  <si>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</si>
  <si>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</si>
  <si>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</si>
  <si>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</si>
  <si>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</si>
  <si>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</si>
  <si>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</si>
  <si>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</si>
  <si>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</si>
  <si>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</si>
  <si>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</si>
  <si>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</si>
  <si>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</si>
  <si>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</si>
  <si>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</si>
  <si>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</si>
  <si>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</si>
  <si>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</si>
  <si>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</si>
  <si>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</si>
  <si>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</si>
  <si>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</si>
  <si>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</si>
  <si>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</si>
  <si>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</si>
  <si>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</si>
  <si>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</si>
  <si>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</si>
  <si>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</si>
  <si>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</si>
  <si>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</si>
  <si>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</si>
  <si>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</si>
  <si>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</si>
  <si>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</si>
  <si>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</si>
  <si>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</si>
  <si>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</si>
  <si>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</si>
  <si>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</si>
  <si>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</si>
  <si>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</si>
  <si>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</si>
  <si>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</si>
  <si>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</si>
  <si>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</si>
  <si>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</si>
  <si>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</si>
  <si>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</si>
  <si>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</si>
  <si>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</si>
  <si>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</si>
  <si>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</si>
  <si>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</si>
  <si>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</si>
  <si>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</si>
  <si>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</si>
  <si>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</si>
  <si>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</si>
  <si>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</si>
  <si>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</si>
  <si>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</si>
  <si>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</si>
  <si>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</si>
  <si>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</si>
  <si>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</si>
  <si>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</si>
  <si>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</si>
  <si>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</si>
  <si>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</si>
  <si>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</si>
  <si>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</si>
  <si>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</si>
  <si>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</si>
  <si>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</si>
  <si>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</si>
  <si>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</si>
  <si>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</si>
  <si>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</si>
  <si>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</si>
  <si>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</si>
  <si>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</si>
  <si>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</si>
  <si>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</si>
  <si>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</si>
  <si>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</si>
  <si>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</si>
  <si>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</si>
  <si>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</si>
  <si>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</si>
  <si>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</si>
  <si>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</si>
  <si>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</si>
  <si>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</si>
  <si>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</si>
  <si>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</si>
  <si>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</si>
  <si>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</si>
  <si>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</si>
  <si>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</si>
  <si>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</si>
  <si>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</si>
  <si>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</si>
  <si>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</si>
  <si>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</si>
  <si>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</si>
  <si>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</si>
  <si>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</si>
  <si>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</si>
  <si>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</si>
  <si>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</si>
  <si>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</si>
  <si>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</si>
  <si>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</si>
  <si>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</si>
  <si>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</si>
  <si>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</si>
  <si>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</si>
  <si>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</si>
  <si>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</si>
  <si>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</si>
  <si>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</si>
  <si>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</si>
  <si>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</si>
  <si>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</si>
  <si>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</si>
  <si>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</si>
  <si>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</si>
  <si>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</si>
  <si>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</si>
  <si>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</si>
  <si>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</si>
  <si>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</si>
  <si>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</si>
  <si>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</si>
  <si>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</si>
  <si>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</si>
  <si>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</si>
  <si>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</si>
  <si>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</si>
  <si>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</si>
  <si>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</si>
  <si>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</si>
  <si>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</si>
  <si>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</si>
  <si>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</si>
  <si>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</si>
  <si>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</si>
  <si>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</si>
  <si>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</si>
  <si>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</si>
  <si>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</si>
  <si>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</si>
  <si>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</si>
  <si>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</si>
  <si>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</si>
  <si>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</si>
  <si>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</si>
  <si>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</si>
  <si>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</si>
  <si>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</si>
  <si>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</si>
  <si>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</si>
  <si>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</si>
  <si>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</si>
  <si>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</si>
  <si>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</si>
  <si>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</si>
  <si>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</si>
  <si>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</si>
  <si>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</si>
  <si>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</si>
  <si>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</si>
  <si>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</si>
  <si>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</si>
  <si>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</si>
  <si>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</si>
  <si>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</si>
  <si>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</si>
  <si>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</si>
  <si>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</si>
  <si>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</si>
  <si>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</si>
  <si>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</si>
  <si>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</si>
  <si>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</si>
  <si>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</si>
  <si>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</si>
  <si>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</si>
  <si>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</si>
  <si>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</si>
  <si>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</si>
  <si>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</si>
  <si>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</si>
  <si>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</si>
  <si>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</si>
  <si>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</si>
  <si>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</si>
  <si>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</si>
  <si>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</si>
  <si>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</si>
  <si>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</si>
  <si>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</si>
  <si>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</si>
  <si>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</si>
  <si>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</si>
  <si>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</si>
  <si>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</si>
  <si>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</si>
  <si>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</si>
  <si>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</si>
  <si>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</si>
  <si>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</si>
  <si>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</si>
  <si>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</si>
  <si>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</si>
  <si>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</si>
  <si>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</si>
  <si>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</si>
  <si>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</si>
  <si>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</si>
  <si>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</si>
  <si>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</si>
  <si>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</si>
  <si>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</si>
  <si>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</si>
  <si>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</si>
  <si>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</si>
  <si>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</si>
  <si>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</si>
  <si>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</si>
  <si>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</si>
  <si>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</si>
  <si>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</si>
  <si>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</si>
  <si>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</si>
  <si>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</si>
  <si>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</si>
  <si>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</si>
  <si>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</si>
  <si>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</si>
  <si>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</si>
  <si>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</si>
  <si>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</si>
  <si>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</si>
  <si>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</si>
  <si>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</si>
  <si>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</si>
  <si>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</si>
  <si>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</si>
  <si>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</si>
  <si>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</si>
  <si>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</si>
  <si>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</si>
  <si>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</si>
  <si>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</si>
  <si>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</si>
  <si>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</si>
  <si>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</si>
  <si>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</si>
  <si>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</si>
  <si>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</si>
  <si>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</si>
  <si>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</si>
  <si>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</si>
  <si>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</si>
  <si>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</si>
  <si>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</si>
  <si>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</si>
  <si>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</si>
  <si>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</si>
  <si>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</si>
  <si>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</si>
  <si>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</si>
  <si>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</si>
  <si>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</si>
  <si>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</si>
  <si>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</si>
  <si>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</si>
  <si>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</si>
  <si>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</si>
  <si>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</si>
  <si>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</si>
  <si>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</si>
  <si>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</si>
  <si>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</si>
  <si>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</si>
  <si>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</si>
  <si>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</si>
  <si>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</si>
  <si>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</si>
  <si>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</si>
  <si>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</si>
  <si>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</si>
  <si>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</si>
  <si>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</si>
  <si>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</si>
  <si>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</si>
  <si>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</si>
  <si>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</si>
  <si>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</si>
  <si>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</si>
  <si>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</si>
  <si>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</si>
  <si>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</si>
  <si>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</si>
  <si>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</si>
  <si>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</si>
  <si>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</si>
  <si>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</si>
  <si>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</si>
  <si>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</si>
  <si>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</si>
  <si>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</si>
  <si>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</si>
  <si>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</si>
  <si>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</si>
  <si>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</si>
  <si>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</si>
  <si>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</si>
  <si>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</si>
  <si>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</si>
  <si>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</si>
  <si>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</si>
  <si>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</si>
  <si>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</si>
  <si>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</si>
  <si>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</si>
  <si>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</si>
  <si>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</si>
  <si>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</si>
  <si>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</si>
  <si>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</si>
  <si>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</si>
  <si>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</si>
  <si>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</si>
  <si>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</si>
  <si>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</si>
  <si>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</si>
  <si>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</si>
  <si>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</si>
  <si>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</si>
  <si>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</si>
  <si>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</si>
  <si>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</si>
  <si>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</si>
  <si>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</si>
  <si>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</si>
  <si>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</si>
  <si>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</si>
  <si>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</si>
  <si>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</si>
  <si>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</si>
  <si>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</si>
  <si>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</si>
  <si>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</si>
  <si>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</si>
  <si>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</si>
  <si>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</si>
  <si>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</si>
  <si>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</si>
  <si>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</si>
  <si>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</si>
  <si>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</si>
  <si>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</si>
  <si>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</si>
  <si>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</si>
  <si>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</si>
  <si>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</si>
  <si>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</si>
  <si>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</si>
  <si>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</si>
  <si>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</si>
  <si>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</si>
  <si>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</si>
  <si>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</si>
  <si>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</si>
  <si>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</si>
  <si>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</si>
  <si>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</si>
  <si>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</si>
  <si>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</si>
  <si>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</si>
  <si>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</si>
  <si>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</si>
  <si>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</si>
  <si>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</si>
  <si>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</si>
  <si>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</si>
  <si>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</si>
  <si>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</si>
  <si>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</si>
  <si>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</si>
  <si>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</si>
  <si>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</si>
  <si>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</si>
  <si>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</si>
  <si>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</si>
  <si>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</si>
  <si>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</si>
  <si>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</si>
  <si>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</si>
  <si>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</si>
  <si>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</si>
  <si>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</si>
  <si>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</si>
  <si>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</si>
  <si>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</si>
  <si>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</si>
  <si>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</si>
  <si>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</si>
  <si>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</si>
  <si>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</si>
  <si>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</si>
  <si>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</si>
  <si>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</si>
  <si>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</si>
  <si>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</si>
  <si>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</si>
  <si>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</si>
  <si>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</si>
  <si>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</si>
  <si>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</si>
  <si>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</si>
  <si>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</si>
  <si>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</si>
  <si>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</si>
  <si>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</si>
  <si>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</si>
  <si>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</si>
  <si>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</si>
  <si>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</si>
  <si>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</si>
  <si>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</si>
  <si>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</si>
  <si>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</si>
  <si>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</si>
  <si>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</si>
  <si>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</si>
  <si>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</si>
  <si>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</si>
  <si>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</si>
  <si>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</si>
  <si>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</si>
  <si>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</si>
  <si>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</si>
  <si>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</si>
  <si>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</si>
  <si>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</si>
  <si>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</si>
  <si>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</si>
  <si>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</si>
  <si>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</si>
  <si>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</si>
  <si>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</si>
  <si>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</si>
  <si>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</si>
  <si>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</si>
  <si>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</si>
  <si>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</si>
  <si>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</si>
  <si>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</si>
  <si>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</si>
  <si>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</si>
  <si>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</si>
  <si>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</si>
  <si>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</si>
  <si>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</si>
  <si>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</si>
  <si>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</si>
  <si>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</si>
  <si>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</si>
  <si>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</si>
  <si>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</si>
  <si>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</si>
  <si>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</si>
  <si>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</si>
  <si>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</si>
  <si>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</si>
  <si>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</si>
  <si>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</si>
  <si>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</si>
  <si>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</si>
  <si>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</si>
  <si>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</si>
  <si>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</si>
  <si>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</si>
  <si>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</si>
  <si>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</si>
  <si>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</si>
  <si>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</si>
  <si>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</si>
  <si>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</si>
  <si>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</si>
  <si>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</si>
  <si>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</si>
  <si>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</si>
  <si>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</si>
  <si>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</si>
  <si>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</si>
  <si>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</si>
  <si>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</si>
  <si>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</si>
  <si>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</si>
  <si>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</si>
  <si>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</si>
  <si>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</si>
  <si>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</si>
  <si>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</si>
  <si>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</si>
  <si>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</si>
  <si>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</si>
  <si>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</si>
  <si>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</si>
  <si>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</si>
  <si>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</si>
  <si>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</si>
  <si>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</si>
  <si>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</si>
  <si>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</si>
  <si>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</si>
  <si>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</si>
  <si>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</si>
  <si>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</si>
  <si>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</si>
  <si>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</si>
  <si>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</si>
  <si>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</si>
  <si>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</si>
  <si>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</si>
  <si>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</si>
  <si>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</si>
  <si>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</si>
  <si>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</si>
  <si>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</si>
  <si>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</si>
  <si>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</si>
  <si>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</si>
  <si>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</si>
  <si>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</si>
  <si>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</si>
  <si>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</si>
  <si>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</si>
  <si>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</si>
  <si>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</si>
  <si>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</si>
  <si>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</si>
  <si>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</si>
  <si>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</si>
  <si>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</si>
  <si>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</si>
  <si>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</si>
  <si>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</si>
  <si>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</si>
  <si>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</si>
  <si>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</si>
  <si>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</si>
  <si>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</si>
  <si>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</si>
  <si>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</si>
  <si>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</si>
  <si>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</si>
  <si>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</si>
  <si>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</si>
  <si>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</si>
  <si>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</si>
  <si>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</si>
  <si>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</si>
  <si>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</si>
  <si>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</si>
  <si>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</si>
  <si>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</si>
  <si>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</si>
  <si>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</si>
  <si>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</si>
  <si>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</si>
  <si>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</si>
  <si>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</si>
  <si>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</si>
  <si>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</si>
  <si>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</si>
  <si>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</si>
  <si>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</si>
  <si>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</si>
  <si>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</si>
  <si>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</si>
  <si>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</si>
  <si>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</si>
  <si>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</si>
  <si>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</si>
  <si>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</si>
  <si>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</si>
  <si>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</si>
  <si>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</si>
  <si>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</si>
  <si>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</si>
  <si>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</si>
  <si>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</si>
  <si>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</si>
  <si>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</si>
  <si>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</si>
  <si>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</si>
  <si>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</si>
  <si>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</si>
  <si>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</si>
  <si>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</si>
  <si>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</si>
  <si>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</si>
  <si>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</si>
  <si>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</si>
  <si>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</si>
  <si>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</si>
  <si>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</si>
  <si>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</si>
  <si>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</si>
  <si>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</si>
  <si>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</si>
  <si>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</si>
  <si>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</si>
  <si>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</si>
  <si>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</si>
  <si>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</si>
  <si>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</si>
  <si>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</si>
  <si>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</si>
  <si>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</si>
  <si>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</si>
  <si>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</si>
  <si>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</si>
  <si>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</si>
  <si>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</si>
  <si>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</si>
  <si>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</si>
  <si>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</si>
  <si>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</si>
  <si>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</si>
  <si>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</si>
  <si>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</si>
  <si>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</si>
  <si>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</si>
  <si>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</si>
  <si>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</si>
  <si>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</si>
  <si>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</si>
  <si>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</si>
  <si>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</si>
  <si>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</si>
  <si>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</si>
  <si>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</si>
  <si>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</si>
  <si>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</si>
  <si>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</si>
  <si>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</si>
  <si>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</si>
  <si>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</si>
  <si>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</si>
  <si>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</si>
  <si>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</si>
  <si>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</si>
  <si>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</si>
  <si>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</si>
  <si>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</si>
  <si>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</si>
  <si>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</si>
  <si>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</si>
  <si>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</si>
  <si>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</si>
  <si>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</si>
  <si>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</si>
  <si>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</si>
  <si>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</si>
  <si>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</si>
  <si>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</si>
  <si>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</si>
  <si>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</si>
  <si>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</si>
  <si>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</si>
  <si>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</si>
  <si>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</si>
  <si>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</si>
  <si>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</si>
  <si>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</si>
  <si>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</si>
  <si>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</si>
  <si>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</si>
  <si>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</si>
  <si>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</si>
  <si>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</si>
  <si>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</si>
  <si>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</si>
  <si>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</si>
  <si>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</si>
  <si>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</si>
  <si>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</si>
  <si>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</si>
  <si>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</si>
  <si>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</si>
  <si>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</si>
  <si>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</si>
  <si>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</si>
  <si>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</si>
  <si>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</si>
  <si>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</si>
  <si>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</si>
  <si>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</si>
  <si>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</si>
  <si>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</si>
  <si>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</si>
  <si>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</si>
  <si>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</si>
  <si>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</si>
  <si>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</si>
  <si>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</si>
  <si>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</si>
  <si>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</si>
  <si>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</si>
  <si>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</si>
  <si>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</si>
  <si>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</si>
  <si>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</si>
  <si>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</si>
  <si>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</si>
  <si>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</si>
  <si>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</si>
  <si>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</si>
  <si>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</si>
  <si>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</si>
  <si>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</si>
  <si>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</si>
  <si>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</si>
  <si>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</si>
  <si>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</si>
  <si>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</si>
  <si>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</si>
  <si>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</si>
  <si>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</si>
  <si>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</si>
  <si>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</si>
  <si>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</si>
  <si>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</si>
  <si>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</si>
  <si>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</si>
  <si>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</si>
  <si>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</si>
  <si>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</si>
  <si>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</si>
  <si>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</si>
  <si>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</si>
  <si>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</si>
  <si>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</si>
  <si>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</si>
  <si>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</si>
  <si>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</si>
  <si>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</si>
  <si>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</si>
  <si>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</si>
  <si>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</si>
  <si>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</si>
  <si>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</si>
  <si>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</si>
  <si>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</si>
  <si>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</si>
  <si>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</si>
  <si>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</si>
  <si>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</si>
  <si>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</si>
  <si>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</si>
  <si>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</si>
  <si>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</si>
  <si>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</si>
  <si>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</si>
  <si>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</si>
  <si>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</si>
  <si>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</si>
  <si>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</si>
  <si>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</si>
  <si>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</si>
  <si>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</si>
  <si>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</si>
  <si>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</si>
  <si>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</si>
  <si>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</si>
  <si>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</si>
  <si>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</si>
  <si>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</si>
  <si>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</si>
  <si>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</si>
  <si>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</si>
  <si>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</si>
  <si>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</si>
  <si>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</si>
  <si>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</si>
  <si>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</si>
  <si>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</si>
  <si>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</si>
  <si>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</si>
  <si>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</si>
  <si>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</si>
  <si>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</si>
  <si>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</si>
  <si>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</si>
  <si>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</si>
  <si>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</si>
  <si>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</si>
  <si>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</si>
  <si>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</si>
  <si>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</si>
  <si>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</si>
  <si>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</si>
  <si>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</si>
  <si>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</si>
  <si>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</si>
  <si>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</si>
  <si>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</si>
  <si>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</si>
  <si>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</si>
  <si>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</si>
  <si>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</si>
  <si>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</si>
  <si>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</si>
  <si>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</si>
  <si>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</si>
  <si>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</si>
  <si>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</si>
  <si>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</si>
  <si>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</si>
  <si>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</si>
  <si>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</si>
  <si>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</si>
  <si>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</si>
  <si>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</si>
  <si>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</si>
  <si>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</si>
  <si>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</si>
  <si>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</si>
  <si>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</si>
  <si>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</si>
  <si>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</si>
  <si>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</si>
  <si>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</si>
  <si>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</si>
  <si>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</si>
  <si>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</si>
  <si>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</si>
  <si>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</si>
  <si>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</si>
  <si>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</si>
  <si>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</si>
  <si>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</si>
  <si>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</si>
  <si>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</si>
  <si>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</si>
  <si>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</si>
  <si>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</si>
  <si>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</si>
  <si>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</si>
  <si>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</si>
  <si>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</si>
  <si>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</si>
  <si>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</si>
  <si>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</si>
  <si>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</si>
  <si>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</si>
  <si>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</si>
  <si>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</si>
  <si>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</si>
  <si>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</si>
  <si>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</si>
  <si>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</si>
  <si>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</si>
  <si>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</si>
  <si>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</si>
  <si>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</si>
  <si>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</si>
  <si>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</si>
  <si>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</si>
  <si>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</si>
  <si>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</si>
  <si>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</si>
  <si>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</si>
  <si>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</si>
  <si>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</si>
  <si>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</si>
  <si>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</si>
  <si>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</si>
  <si>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</si>
  <si>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</si>
  <si>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</si>
  <si>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</si>
  <si>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</si>
  <si>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</si>
  <si>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</si>
  <si>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</si>
  <si>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</si>
  <si>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</si>
  <si>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</si>
  <si>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</si>
  <si>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</si>
  <si>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</si>
  <si>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</si>
  <si>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</si>
  <si>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</si>
  <si>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</si>
  <si>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</si>
  <si>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</si>
  <si>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</si>
  <si>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</si>
  <si>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</si>
  <si>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</si>
  <si>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</si>
  <si>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</si>
  <si>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</si>
  <si>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</si>
  <si>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</si>
  <si>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</si>
  <si>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</si>
  <si>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</si>
  <si>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</si>
  <si>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</si>
  <si>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</si>
  <si>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</si>
  <si>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</si>
  <si>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</si>
  <si>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</si>
  <si>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</si>
  <si>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</si>
  <si>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</si>
  <si>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</si>
  <si>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</si>
  <si>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</si>
  <si>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</si>
  <si>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</si>
  <si>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</si>
  <si>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</si>
  <si>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</si>
  <si>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</si>
  <si>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</si>
  <si>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</si>
  <si>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</si>
  <si>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</si>
  <si>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</si>
  <si>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</si>
  <si>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</si>
  <si>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</si>
  <si>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</si>
  <si>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</si>
  <si>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</si>
  <si>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</si>
  <si>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</si>
  <si>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</si>
  <si>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</si>
  <si>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</si>
  <si>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</si>
  <si>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</si>
  <si>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</si>
  <si>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</si>
  <si>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</si>
  <si>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</si>
  <si>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</si>
  <si>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</si>
  <si>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</si>
  <si>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</si>
  <si>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</si>
  <si>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</si>
  <si>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</si>
  <si>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</si>
  <si>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</si>
  <si>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</si>
  <si>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</si>
  <si>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</si>
  <si>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</si>
  <si>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</si>
  <si>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</si>
  <si>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</si>
  <si>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</si>
  <si>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</si>
  <si>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</si>
  <si>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</si>
  <si>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</si>
  <si>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</si>
  <si>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</si>
  <si>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</si>
  <si>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</si>
  <si>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</si>
  <si>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</si>
  <si>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</si>
  <si>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</si>
  <si>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</si>
  <si>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</si>
  <si>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</si>
  <si>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</si>
  <si>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</si>
  <si>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</si>
  <si>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</si>
  <si>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</si>
  <si>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</si>
  <si>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</si>
  <si>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</si>
  <si>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</si>
  <si>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</si>
  <si>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</si>
  <si>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</si>
  <si>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</si>
  <si>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</si>
  <si>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</si>
  <si>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</si>
  <si>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</si>
  <si>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</si>
  <si>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</si>
  <si>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</si>
  <si>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</si>
  <si>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</si>
  <si>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</si>
  <si>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</si>
  <si>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</si>
  <si>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</si>
  <si>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</si>
  <si>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</si>
  <si>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</si>
  <si>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</si>
  <si>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</si>
  <si>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</si>
  <si>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</si>
  <si>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</si>
  <si>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</si>
  <si>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</si>
  <si>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</si>
  <si>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</si>
  <si>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</si>
  <si>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</si>
  <si>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</si>
  <si>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</si>
  <si>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</si>
  <si>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</si>
  <si>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</si>
  <si>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</si>
  <si>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</si>
  <si>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</si>
  <si>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</si>
  <si>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</si>
  <si>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</si>
  <si>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</si>
  <si>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</si>
  <si>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</si>
  <si>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</si>
  <si>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</si>
  <si>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</si>
  <si>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</si>
  <si>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</si>
  <si>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</si>
  <si>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</si>
  <si>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</si>
  <si>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</si>
  <si>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</si>
  <si>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</si>
  <si>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</si>
  <si>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</si>
  <si>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</si>
  <si>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</si>
  <si>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</si>
  <si>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</si>
  <si>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</si>
  <si>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</si>
  <si>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</si>
  <si>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</si>
  <si>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</si>
  <si>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</si>
  <si>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</si>
  <si>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</si>
  <si>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</si>
  <si>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</si>
  <si>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</si>
  <si>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</si>
  <si>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</si>
  <si>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</si>
  <si>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</si>
  <si>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</si>
  <si>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</si>
  <si>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</si>
  <si>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</si>
  <si>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</si>
  <si>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</si>
  <si>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</si>
  <si>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</si>
  <si>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</si>
  <si>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</si>
  <si>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</si>
  <si>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</si>
  <si>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</si>
  <si>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</si>
  <si>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</si>
  <si>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</si>
  <si>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</si>
  <si>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</si>
  <si>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</si>
  <si>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</si>
  <si>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</si>
  <si>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</si>
  <si>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</si>
  <si>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</si>
  <si>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</si>
  <si>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</si>
  <si>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</si>
  <si>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</si>
  <si>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</si>
  <si>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</si>
  <si>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</si>
  <si>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</si>
  <si>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</si>
  <si>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</si>
  <si>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</si>
  <si>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</si>
  <si>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</si>
  <si>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</si>
  <si>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</si>
  <si>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</si>
  <si>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</si>
  <si>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</si>
  <si>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</si>
  <si>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</si>
  <si>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</si>
  <si>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</si>
  <si>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</si>
  <si>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</si>
  <si>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</si>
  <si>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</si>
  <si>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</si>
  <si>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</si>
  <si>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</si>
  <si>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</si>
  <si>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</si>
  <si>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</si>
  <si>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</si>
  <si>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</si>
  <si>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</si>
  <si>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</si>
  <si>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</si>
  <si>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</si>
  <si>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</si>
  <si>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</si>
  <si>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</si>
  <si>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</si>
  <si>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</si>
  <si>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</si>
  <si>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</si>
  <si>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</si>
  <si>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</si>
  <si>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</si>
  <si>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</si>
  <si>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</si>
  <si>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</si>
  <si>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</si>
  <si>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</si>
  <si>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</si>
  <si>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</si>
  <si>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</si>
  <si>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</si>
  <si>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</si>
  <si>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</si>
  <si>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</si>
  <si>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</si>
  <si>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</si>
  <si>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</si>
  <si>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</si>
  <si>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</si>
  <si>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</si>
  <si>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</si>
  <si>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</si>
  <si>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</si>
  <si>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</si>
  <si>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</si>
  <si>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</si>
  <si>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</si>
  <si>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</si>
  <si>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</si>
  <si>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</si>
  <si>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</si>
  <si>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</si>
  <si>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</si>
  <si>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</si>
  <si>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</si>
  <si>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</si>
  <si>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</si>
  <si>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</si>
  <si>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</si>
  <si>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</si>
  <si>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</si>
  <si>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</si>
  <si>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</si>
  <si>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</si>
  <si>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</si>
  <si>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</si>
  <si>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</si>
  <si>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</si>
  <si>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</si>
  <si>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</si>
  <si>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</si>
  <si>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</si>
  <si>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</si>
  <si>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</si>
  <si>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</si>
  <si>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</si>
  <si>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</si>
  <si>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</si>
  <si>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</si>
  <si>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</si>
  <si>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</si>
  <si>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</si>
  <si>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</si>
  <si>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</si>
  <si>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</si>
  <si>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</si>
  <si>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</si>
  <si>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</si>
  <si>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</si>
  <si>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</si>
  <si>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</si>
  <si>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</si>
  <si>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</si>
  <si>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</si>
  <si>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</si>
  <si>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</si>
  <si>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</si>
  <si>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</si>
  <si>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</si>
  <si>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</si>
  <si>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</si>
  <si>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</si>
  <si>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</si>
  <si>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</si>
  <si>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</si>
  <si>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</si>
  <si>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</si>
  <si>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</si>
  <si>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</si>
  <si>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</si>
  <si>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</si>
  <si>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</si>
  <si>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</si>
  <si>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</si>
  <si>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</si>
  <si>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</si>
  <si>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</si>
  <si>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</si>
  <si>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</si>
  <si>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</si>
  <si>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</si>
  <si>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</si>
  <si>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</si>
  <si>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</si>
  <si>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</si>
  <si>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</si>
  <si>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</si>
  <si>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</si>
  <si>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</si>
  <si>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</si>
  <si>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</si>
  <si>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</si>
  <si>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</si>
  <si>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</si>
  <si>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</si>
  <si>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</si>
  <si>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</si>
  <si>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</si>
  <si>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</si>
  <si>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</si>
  <si>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</si>
  <si>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</si>
  <si>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</si>
  <si>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</si>
  <si>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</si>
  <si>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</si>
  <si>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</si>
  <si>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</si>
  <si>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</si>
  <si>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</si>
  <si>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</si>
  <si>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</si>
  <si>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</si>
  <si>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</si>
  <si>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</si>
  <si>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</si>
  <si>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</si>
  <si>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</si>
  <si>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</si>
  <si>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</si>
  <si>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</si>
  <si>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</si>
  <si>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</si>
  <si>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</si>
  <si>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</si>
  <si>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</si>
  <si>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</si>
  <si>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</si>
  <si>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</si>
  <si>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</si>
  <si>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</si>
  <si>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</si>
  <si>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</si>
  <si>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</si>
  <si>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</si>
  <si>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</si>
  <si>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</si>
  <si>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</si>
  <si>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</si>
  <si>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</si>
  <si>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</si>
  <si>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</si>
  <si>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</si>
  <si>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</si>
  <si>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</si>
  <si>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</si>
  <si>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</si>
  <si>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</si>
  <si>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</si>
  <si>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</si>
  <si>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</si>
  <si>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</si>
  <si>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</si>
  <si>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</si>
  <si>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</si>
  <si>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</si>
  <si>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</si>
  <si>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</si>
  <si>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</si>
  <si>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</si>
  <si>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</si>
  <si>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</si>
  <si>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</si>
  <si>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</si>
  <si>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</si>
  <si>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</si>
  <si>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</si>
  <si>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</si>
  <si>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</si>
  <si>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</si>
  <si>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</si>
  <si>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</si>
  <si>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</si>
  <si>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</si>
  <si>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</si>
  <si>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</si>
  <si>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</si>
  <si>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</si>
  <si>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</si>
  <si>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</si>
  <si>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</si>
  <si>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</si>
  <si>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</si>
  <si>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</si>
  <si>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</si>
  <si>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</si>
  <si>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</si>
  <si>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</si>
  <si>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</si>
  <si>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</si>
  <si>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</si>
  <si>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</si>
  <si>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</si>
  <si>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</si>
  <si>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</si>
  <si>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</si>
  <si>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</si>
  <si>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</si>
  <si>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</si>
  <si>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</si>
  <si>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</si>
  <si>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</si>
  <si>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</si>
  <si>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</si>
  <si>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</si>
  <si>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</si>
  <si>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</si>
  <si>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</si>
  <si>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</si>
  <si>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</si>
  <si>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</si>
  <si>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</si>
  <si>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</si>
  <si>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</si>
  <si>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</si>
  <si>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</si>
  <si>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</si>
  <si>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</si>
  <si>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</si>
  <si>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</si>
  <si>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</si>
  <si>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</si>
  <si>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</si>
  <si>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</si>
  <si>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</si>
  <si>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</si>
  <si>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</si>
  <si>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</si>
  <si>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</si>
  <si>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</si>
  <si>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</si>
  <si>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</si>
  <si>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</si>
  <si>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</si>
  <si>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</si>
  <si>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</si>
  <si>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</si>
  <si>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</si>
  <si>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</si>
  <si>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</si>
  <si>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</si>
  <si>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</si>
  <si>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</si>
  <si>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</si>
  <si>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</si>
  <si>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</si>
  <si>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</si>
  <si>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</si>
  <si>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</si>
  <si>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</si>
  <si>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</si>
  <si>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</si>
  <si>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</si>
  <si>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</si>
  <si>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</si>
  <si>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</si>
  <si>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</si>
  <si>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</si>
  <si>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</si>
  <si>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</si>
  <si>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</si>
  <si>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</si>
  <si>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</si>
  <si>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</si>
  <si>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</si>
  <si>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</si>
  <si>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</si>
  <si>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</si>
  <si>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</si>
  <si>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</si>
  <si>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</si>
  <si>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</si>
  <si>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</si>
  <si>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</si>
  <si>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</si>
  <si>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</si>
  <si>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</si>
  <si>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</si>
  <si>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</si>
  <si>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</si>
  <si>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</si>
  <si>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</si>
  <si>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</si>
  <si>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</si>
  <si>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</si>
  <si>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</si>
  <si>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</si>
  <si>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</si>
  <si>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</si>
  <si>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</si>
  <si>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</si>
  <si>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</si>
  <si>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</si>
  <si>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</si>
  <si>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</si>
  <si>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</si>
  <si>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</si>
  <si>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</si>
  <si>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</si>
  <si>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</si>
  <si>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</si>
  <si>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</si>
  <si>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</si>
  <si>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</si>
  <si>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</si>
  <si>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</si>
  <si>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</si>
  <si>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</si>
  <si>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</si>
  <si>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</si>
  <si>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</si>
  <si>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</si>
  <si>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</si>
  <si>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</si>
  <si>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</si>
  <si>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</si>
  <si>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</si>
  <si>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</si>
  <si>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</si>
  <si>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</si>
  <si>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</si>
  <si>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</si>
  <si>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</si>
  <si>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</si>
  <si>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</si>
  <si>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</si>
  <si>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</si>
  <si>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</si>
  <si>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</si>
  <si>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</si>
  <si>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</si>
  <si>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</si>
  <si>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</si>
  <si>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</si>
  <si>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</si>
  <si>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</si>
  <si>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</si>
  <si>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</si>
  <si>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</si>
  <si>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</si>
  <si>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</si>
  <si>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</si>
  <si>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</si>
  <si>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</si>
  <si>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</si>
  <si>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</si>
  <si>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</si>
  <si>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</si>
  <si>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</si>
  <si>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</si>
  <si>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</si>
  <si>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</si>
  <si>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</si>
  <si>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</si>
  <si>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</si>
  <si>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</si>
  <si>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</si>
  <si>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</si>
  <si>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</si>
  <si>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</si>
  <si>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</si>
  <si>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</si>
  <si>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</si>
  <si>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</si>
  <si>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</si>
  <si>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</si>
  <si>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</si>
  <si>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</si>
  <si>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</si>
  <si>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</si>
  <si>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</si>
  <si>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</si>
  <si>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</si>
  <si>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</si>
  <si>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</si>
  <si>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</si>
  <si>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</si>
  <si>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</si>
  <si>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</si>
  <si>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</si>
  <si>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</si>
  <si>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</si>
  <si>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</si>
  <si>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</si>
  <si>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</si>
  <si>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</si>
  <si>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</si>
  <si>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</si>
  <si>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</si>
  <si>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</si>
  <si>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</si>
  <si>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</si>
  <si>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</si>
  <si>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</si>
  <si>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</si>
  <si>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</si>
  <si>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</si>
  <si>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</si>
  <si>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</si>
  <si>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</si>
  <si>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</si>
  <si>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</si>
  <si>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</si>
  <si>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</si>
  <si>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</si>
  <si>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</si>
  <si>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</si>
  <si>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</si>
  <si>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</si>
  <si>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</si>
  <si>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</si>
  <si>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</si>
  <si>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</si>
  <si>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</si>
  <si>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</si>
  <si>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</si>
  <si>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</si>
  <si>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</si>
  <si>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</si>
  <si>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</si>
  <si>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</si>
  <si>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</si>
  <si>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</si>
  <si>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</si>
  <si>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</si>
  <si>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</si>
  <si>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</si>
  <si>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</si>
  <si>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</si>
  <si>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</si>
  <si>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</si>
  <si>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</si>
  <si>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</si>
  <si>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</si>
  <si>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</si>
  <si>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</si>
  <si>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</si>
  <si>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</si>
  <si>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</si>
  <si>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</si>
  <si>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</si>
  <si>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</si>
  <si>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</si>
  <si>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</si>
  <si>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</si>
  <si>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</si>
  <si>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</si>
  <si>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</si>
  <si>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</si>
  <si>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</si>
  <si>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</si>
  <si>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</si>
  <si>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</si>
  <si>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</si>
  <si>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</si>
  <si>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</si>
  <si>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</si>
  <si>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</si>
  <si>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</si>
  <si>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</si>
  <si>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</si>
  <si>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</si>
  <si>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</si>
  <si>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</si>
  <si>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</si>
  <si>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</si>
  <si>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</si>
  <si>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</si>
  <si>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</si>
  <si>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</si>
  <si>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</si>
  <si>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</si>
  <si>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</si>
  <si>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</si>
  <si>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</si>
  <si>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</si>
  <si>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</si>
  <si>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</si>
  <si>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</si>
  <si>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</si>
  <si>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</si>
  <si>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</si>
  <si>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</si>
  <si>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</si>
  <si>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</si>
  <si>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</si>
  <si>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</si>
  <si>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</si>
  <si>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</si>
  <si>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</si>
  <si>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</si>
  <si>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</si>
  <si>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</si>
  <si>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</si>
  <si>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</si>
  <si>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</si>
  <si>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</si>
  <si>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</si>
  <si>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</si>
  <si>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</si>
  <si>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</si>
  <si>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</si>
  <si>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</si>
  <si>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</si>
  <si>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</si>
  <si>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</si>
  <si>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</si>
  <si>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</si>
  <si>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</si>
  <si>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</si>
  <si>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</si>
  <si>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</si>
  <si>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</si>
  <si>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</si>
  <si>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</si>
  <si>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</si>
  <si>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</si>
  <si>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</si>
  <si>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</si>
  <si>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</si>
  <si>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</si>
  <si>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</si>
  <si>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</si>
  <si>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</si>
  <si>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</si>
  <si>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</si>
  <si>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</si>
  <si>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</si>
  <si>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</si>
  <si>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</si>
  <si>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</si>
  <si>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</si>
  <si>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</si>
  <si>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</si>
  <si>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</si>
  <si>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</si>
  <si>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</si>
  <si>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</si>
  <si>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</si>
  <si>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</si>
  <si>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</si>
  <si>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</si>
  <si>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</si>
  <si>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</si>
  <si>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</si>
  <si>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</si>
  <si>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</si>
  <si>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</si>
  <si>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</si>
  <si>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</si>
  <si>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</si>
  <si>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</si>
  <si>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</si>
  <si>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</si>
  <si>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</si>
  <si>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</si>
  <si>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</si>
  <si>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</si>
  <si>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</si>
  <si>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</si>
  <si>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</si>
  <si>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</si>
  <si>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</si>
  <si>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</si>
  <si>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</si>
  <si>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</si>
  <si>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</si>
  <si>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</si>
  <si>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</si>
  <si>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</si>
  <si>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</si>
  <si>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</si>
  <si>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</si>
  <si>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</si>
  <si>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</si>
  <si>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</si>
  <si>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</si>
  <si>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</si>
  <si>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</si>
  <si>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</si>
  <si>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</si>
  <si>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</si>
  <si>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</si>
  <si>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</si>
  <si>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</si>
  <si>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</si>
  <si>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</si>
  <si>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</si>
  <si>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</si>
  <si>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</si>
  <si>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</si>
  <si>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</si>
  <si>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</si>
  <si>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</si>
  <si>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</si>
  <si>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</si>
  <si>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</si>
  <si>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</si>
  <si>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</si>
  <si>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</si>
  <si>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</si>
  <si>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</si>
  <si>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</si>
  <si>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</si>
  <si>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</si>
  <si>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</si>
  <si>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</si>
  <si>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</si>
  <si>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</si>
  <si>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</si>
  <si>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</si>
  <si>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</si>
  <si>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</si>
  <si>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</si>
  <si>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</si>
  <si>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</si>
  <si>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</si>
  <si>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</si>
  <si>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</si>
  <si>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</si>
  <si>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</si>
  <si>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</si>
  <si>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</si>
  <si>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</si>
  <si>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</si>
  <si>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</si>
  <si>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</si>
  <si>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</si>
  <si>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</si>
  <si>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</si>
  <si>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</si>
  <si>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</si>
  <si>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</si>
  <si>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</si>
  <si>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</si>
  <si>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</si>
  <si>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</si>
  <si>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</si>
  <si>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</si>
  <si>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</si>
  <si>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</si>
  <si>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</si>
  <si>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</si>
  <si>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</si>
  <si>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</si>
  <si>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</si>
  <si>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</si>
  <si>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</si>
  <si>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</si>
  <si>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</si>
  <si>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</si>
  <si>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</si>
  <si>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</si>
  <si>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</si>
  <si>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</si>
  <si>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</si>
  <si>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</si>
  <si>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</si>
  <si>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</si>
  <si>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</si>
  <si>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</si>
  <si>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</si>
  <si>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</si>
  <si>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</si>
  <si>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</si>
  <si>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</si>
  <si>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</si>
  <si>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</si>
  <si>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</si>
  <si>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</si>
  <si>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</si>
  <si>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</si>
  <si>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</si>
  <si>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</si>
  <si>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</si>
  <si>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</si>
  <si>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</si>
  <si>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</si>
  <si>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</si>
  <si>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</si>
  <si>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</si>
  <si>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</si>
  <si>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</si>
  <si>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</si>
  <si>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</si>
  <si>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</si>
  <si>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</si>
  <si>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</si>
  <si>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</si>
  <si>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</si>
  <si>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</si>
  <si>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</si>
  <si>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</si>
  <si>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</si>
  <si>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</si>
  <si>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</si>
  <si>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</si>
  <si>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</si>
  <si>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</si>
  <si>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</si>
  <si>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</si>
  <si>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</si>
  <si>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</si>
  <si>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</si>
  <si>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</si>
  <si>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</si>
  <si>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</si>
  <si>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</si>
  <si>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</si>
  <si>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</si>
  <si>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</si>
  <si>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</si>
  <si>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</si>
  <si>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</si>
  <si>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</si>
  <si>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</si>
  <si>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</si>
  <si>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</si>
  <si>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</si>
  <si>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</si>
  <si>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</si>
  <si>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</si>
  <si>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</si>
  <si>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</si>
  <si>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</si>
  <si>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</si>
  <si>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</si>
  <si>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</si>
  <si>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</si>
  <si>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</si>
  <si>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</si>
  <si>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</si>
  <si>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</si>
  <si>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</si>
  <si>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</si>
  <si>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</si>
  <si>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</si>
  <si>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</si>
  <si>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</si>
  <si>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</si>
  <si>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</si>
  <si>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</si>
  <si>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</si>
  <si>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</si>
  <si>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</si>
  <si>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</si>
  <si>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</si>
  <si>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</si>
  <si>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</si>
  <si>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</si>
  <si>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</si>
  <si>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</si>
  <si>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</si>
  <si>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</si>
  <si>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</si>
  <si>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</si>
  <si>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</si>
  <si>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</si>
  <si>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</si>
  <si>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</si>
  <si>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</si>
  <si>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</si>
  <si>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</si>
  <si>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</si>
  <si>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</si>
  <si>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</si>
  <si>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</si>
  <si>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</si>
  <si>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</si>
  <si>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</si>
  <si>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</si>
  <si>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</si>
  <si>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</si>
  <si>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</si>
  <si>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</si>
  <si>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</si>
  <si>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</si>
  <si>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</si>
  <si>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</si>
  <si>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</si>
  <si>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</si>
  <si>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</si>
  <si>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</si>
  <si>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</si>
  <si>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</si>
  <si>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</si>
  <si>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</si>
  <si>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</si>
  <si>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</si>
  <si>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</si>
  <si>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</si>
  <si>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</si>
  <si>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</si>
  <si>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</si>
  <si>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</si>
  <si>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</si>
  <si>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</si>
  <si>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</si>
  <si>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</si>
  <si>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</si>
  <si>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</si>
  <si>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</si>
  <si>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</si>
  <si>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</si>
  <si>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</si>
  <si>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</si>
  <si>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</si>
  <si>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</si>
  <si>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</si>
  <si>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</si>
  <si>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</si>
  <si>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</si>
  <si>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</si>
  <si>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</si>
  <si>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</si>
  <si>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</si>
  <si>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</si>
  <si>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</si>
  <si>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</si>
  <si>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</si>
  <si>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</si>
  <si>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</si>
  <si>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</si>
  <si>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</si>
  <si>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</si>
  <si>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</si>
  <si>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</si>
  <si>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</si>
  <si>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</si>
  <si>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</si>
  <si>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</si>
  <si>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</si>
  <si>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</si>
  <si>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</si>
  <si>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</si>
  <si>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</si>
  <si>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</si>
  <si>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</si>
  <si>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</si>
  <si>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</si>
  <si>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</si>
  <si>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</si>
  <si>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</si>
  <si>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</si>
  <si>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</si>
  <si>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</si>
  <si>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</si>
  <si>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</si>
  <si>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</si>
  <si>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</si>
  <si>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</si>
  <si>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</si>
  <si>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</si>
  <si>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</si>
  <si>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</si>
  <si>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</si>
  <si>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</si>
  <si>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</si>
  <si>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</si>
  <si>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</si>
  <si>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</si>
  <si>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</si>
  <si>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</si>
  <si>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</si>
  <si>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</si>
  <si>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</si>
  <si>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</si>
  <si>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</si>
  <si>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</si>
  <si>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</si>
  <si>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</si>
  <si>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</si>
  <si>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</si>
  <si>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</si>
  <si>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</si>
  <si>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</si>
  <si>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</si>
  <si>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</si>
  <si>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</si>
  <si>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</si>
  <si>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</si>
  <si>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</si>
  <si>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</si>
  <si>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</si>
  <si>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</si>
  <si>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</si>
  <si>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</si>
  <si>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</si>
  <si>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</si>
  <si>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</si>
  <si>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</si>
  <si>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</si>
  <si>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</si>
  <si>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</si>
  <si>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</si>
  <si>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</si>
  <si>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</si>
  <si>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</si>
  <si>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</si>
  <si>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</si>
  <si>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</si>
  <si>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</si>
  <si>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</si>
  <si>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</si>
  <si>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</si>
  <si>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</si>
  <si>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</si>
  <si>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</si>
  <si>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</si>
  <si>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</si>
  <si>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</si>
  <si>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</si>
  <si>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</si>
  <si>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</si>
  <si>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</si>
  <si>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</si>
  <si>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</si>
  <si>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</si>
  <si>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</si>
  <si>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</si>
  <si>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</si>
  <si>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</si>
  <si>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</si>
  <si>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</si>
  <si>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</si>
  <si>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</si>
  <si>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</si>
  <si>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</si>
  <si>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</si>
  <si>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</si>
  <si>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</si>
  <si>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</si>
  <si>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</si>
  <si>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</si>
  <si>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</si>
  <si>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</si>
  <si>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</si>
  <si>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</si>
  <si>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</si>
  <si>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</si>
  <si>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</si>
  <si>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</si>
  <si>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</si>
  <si>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</si>
  <si>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</si>
  <si>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</si>
  <si>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</si>
  <si>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</si>
  <si>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</si>
  <si>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</si>
  <si>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</si>
  <si>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</si>
  <si>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</si>
  <si>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</si>
  <si>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</si>
  <si>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</si>
  <si>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</si>
  <si>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</si>
  <si>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</si>
  <si>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</si>
  <si>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</si>
  <si>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</si>
  <si>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</si>
  <si>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</si>
  <si>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</si>
  <si>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</si>
  <si>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</si>
  <si>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</si>
  <si>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</si>
  <si>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</si>
  <si>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</si>
  <si>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</si>
  <si>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</si>
  <si>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</si>
  <si>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</si>
  <si>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</si>
  <si>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</si>
  <si>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</si>
  <si>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</si>
  <si>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</si>
  <si>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</si>
  <si>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</si>
  <si>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</si>
  <si>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</si>
  <si>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</si>
  <si>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</si>
  <si>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</si>
  <si>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</si>
  <si>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</si>
  <si>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</si>
  <si>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</si>
  <si>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</si>
  <si>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</si>
  <si>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</si>
  <si>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</si>
  <si>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</si>
  <si>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</si>
  <si>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</si>
  <si>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</si>
  <si>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</si>
  <si>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</si>
  <si>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</si>
  <si>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</si>
  <si>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</si>
  <si>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</si>
  <si>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</si>
  <si>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</si>
  <si>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</si>
  <si>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</si>
  <si>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</si>
  <si>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</si>
  <si>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</si>
  <si>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</si>
  <si>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</si>
  <si>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</si>
  <si>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</si>
  <si>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</si>
  <si>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</si>
  <si>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</si>
  <si>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</si>
  <si>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</si>
  <si>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</si>
  <si>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</si>
  <si>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</si>
  <si>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</si>
  <si>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</si>
  <si>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</si>
  <si>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</si>
  <si>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</si>
  <si>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</si>
  <si>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</si>
  <si>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</si>
  <si>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</si>
  <si>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</si>
  <si>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</si>
  <si>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</si>
  <si>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</si>
  <si>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</si>
  <si>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</si>
  <si>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</si>
  <si>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</si>
  <si>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</si>
  <si>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</si>
  <si>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</si>
  <si>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</si>
  <si>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</si>
  <si>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</si>
  <si>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</si>
  <si>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</si>
  <si>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</si>
  <si>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</si>
  <si>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</si>
  <si>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</si>
  <si>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</si>
  <si>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</si>
  <si>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</si>
  <si>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</si>
  <si>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</si>
  <si>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</si>
  <si>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</si>
  <si>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</si>
  <si>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</si>
  <si>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</si>
  <si>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</si>
  <si>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</si>
  <si>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</si>
  <si>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</si>
  <si>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</si>
  <si>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</si>
  <si>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</si>
  <si>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</si>
  <si>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</si>
  <si>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</si>
  <si>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</si>
  <si>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</si>
  <si>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</si>
  <si>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</si>
  <si>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</si>
  <si>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</si>
  <si>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</si>
  <si>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</si>
  <si>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</si>
  <si>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</si>
  <si>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</si>
  <si>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</si>
  <si>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</si>
  <si>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</si>
  <si>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</si>
  <si>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</si>
  <si>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</si>
  <si>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</si>
  <si>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</si>
  <si>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</si>
  <si>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</si>
  <si>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</si>
  <si>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</si>
  <si>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</si>
  <si>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</si>
  <si>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</si>
  <si>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</si>
  <si>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</si>
  <si>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</si>
  <si>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</si>
  <si>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</si>
  <si>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</si>
  <si>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</si>
  <si>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</si>
  <si>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</si>
  <si>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</si>
  <si>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</si>
  <si>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</si>
  <si>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</si>
  <si>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</si>
  <si>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</si>
  <si>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</si>
  <si>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</si>
  <si>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</si>
  <si>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</si>
  <si>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</si>
  <si>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</si>
  <si>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</si>
  <si>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</si>
  <si>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</si>
  <si>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</si>
  <si>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</si>
  <si>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</si>
  <si>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</si>
  <si>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</si>
  <si>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</si>
  <si>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</si>
  <si>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</si>
  <si>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</si>
  <si>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</si>
  <si>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</si>
  <si>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</si>
  <si>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</si>
  <si>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</si>
  <si>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</si>
  <si>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</si>
  <si>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</si>
  <si>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</si>
  <si>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</si>
  <si>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</si>
  <si>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</si>
  <si>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</si>
  <si>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</si>
  <si>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</si>
  <si>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</si>
  <si>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</si>
  <si>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</si>
  <si>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</si>
  <si>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</si>
  <si>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</si>
  <si>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</si>
  <si>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</si>
  <si>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</si>
  <si>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</si>
  <si>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</si>
  <si>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</si>
  <si>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</si>
  <si>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</si>
  <si>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</si>
  <si>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</si>
  <si>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</si>
  <si>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</si>
  <si>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</si>
  <si>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</si>
  <si>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</si>
  <si>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</si>
  <si>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</si>
  <si>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</si>
  <si>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</si>
  <si>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</si>
  <si>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</si>
  <si>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</si>
  <si>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</si>
  <si>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</si>
  <si>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</si>
  <si>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</si>
  <si>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</si>
  <si>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</si>
  <si>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</si>
  <si>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</si>
  <si>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</si>
  <si>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</si>
  <si>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</si>
  <si>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</si>
  <si>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</si>
  <si>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</si>
  <si>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</si>
  <si>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</si>
  <si>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</si>
  <si>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</si>
  <si>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</si>
  <si>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</si>
  <si>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</si>
  <si>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</si>
  <si>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</si>
  <si>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</si>
  <si>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</si>
  <si>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</si>
  <si>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</si>
  <si>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</si>
  <si>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</si>
  <si>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</si>
  <si>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</si>
  <si>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</si>
  <si>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</si>
  <si>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</si>
  <si>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</si>
  <si>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</si>
  <si>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</si>
  <si>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</si>
  <si>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</si>
  <si>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</si>
  <si>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</si>
  <si>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</si>
  <si>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</si>
  <si>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</si>
  <si>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</si>
  <si>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</si>
  <si>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</si>
  <si>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</si>
  <si>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</si>
  <si>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</si>
  <si>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</si>
  <si>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</si>
  <si>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</si>
  <si>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</si>
  <si>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</si>
  <si>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</si>
  <si>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</si>
  <si>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</si>
  <si>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</si>
  <si>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</si>
  <si>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</si>
  <si>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</si>
  <si>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</si>
  <si>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</si>
  <si>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</si>
  <si>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</si>
  <si>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</si>
  <si>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</si>
  <si>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</si>
  <si>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</si>
  <si>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</si>
  <si>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</si>
  <si>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</si>
  <si>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</si>
  <si>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</si>
  <si>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</si>
  <si>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</si>
  <si>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</si>
  <si>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</si>
  <si>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</si>
  <si>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</si>
  <si>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</si>
  <si>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</si>
  <si>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</si>
  <si>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</si>
  <si>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</si>
  <si>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</si>
  <si>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</si>
  <si>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</si>
  <si>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</si>
  <si>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</si>
  <si>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</si>
  <si>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</si>
  <si>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</si>
  <si>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</si>
  <si>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</si>
  <si>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</si>
  <si>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</si>
  <si>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</si>
  <si>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</si>
  <si>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</si>
  <si>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</si>
  <si>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</si>
  <si>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</si>
  <si>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</si>
  <si>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</si>
  <si>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</si>
  <si>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</si>
  <si>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</si>
  <si>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</si>
  <si>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</si>
  <si>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</si>
  <si>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</si>
  <si>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</si>
  <si>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</si>
  <si>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</si>
  <si>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</si>
  <si>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</si>
  <si>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</si>
  <si>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</si>
  <si>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</si>
  <si>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</si>
  <si>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</si>
  <si>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</si>
  <si>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</si>
  <si>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</si>
  <si>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</si>
  <si>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</si>
  <si>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</si>
  <si>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</si>
  <si>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</si>
  <si>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</si>
  <si>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</si>
  <si>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</si>
  <si>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</si>
  <si>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</si>
  <si>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</si>
  <si>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</si>
  <si>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</si>
  <si>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</si>
  <si>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</si>
  <si>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</si>
  <si>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</si>
  <si>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</si>
  <si>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</si>
  <si>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</si>
  <si>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</si>
  <si>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</si>
  <si>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</si>
  <si>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</si>
  <si>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</si>
  <si>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</si>
  <si>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</si>
  <si>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</si>
  <si>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</si>
  <si>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</si>
  <si>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</si>
  <si>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</si>
  <si>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</si>
  <si>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</si>
  <si>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</si>
  <si>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</si>
  <si>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</si>
  <si>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</si>
  <si>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</si>
  <si>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</si>
  <si>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</si>
  <si>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</si>
  <si>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</si>
  <si>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</si>
  <si>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</si>
  <si>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</si>
  <si>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</si>
  <si>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</si>
  <si>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</si>
  <si>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</si>
  <si>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</si>
  <si>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</si>
  <si>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</si>
  <si>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</si>
  <si>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</si>
  <si>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</si>
  <si>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</si>
  <si>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</si>
  <si>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</si>
  <si>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</si>
  <si>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</si>
  <si>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</si>
  <si>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</si>
  <si>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</si>
  <si>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</si>
  <si>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</si>
  <si>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</si>
  <si>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</si>
  <si>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</si>
  <si>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</si>
  <si>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</si>
  <si>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</si>
  <si>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</si>
  <si>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</si>
  <si>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</si>
  <si>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</si>
  <si>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</si>
  <si>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</si>
  <si>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</si>
  <si>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</si>
  <si>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</si>
  <si>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</si>
  <si>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</si>
  <si>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</si>
  <si>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</si>
  <si>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</si>
  <si>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</si>
  <si>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</si>
  <si>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</si>
  <si>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</si>
  <si>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</si>
  <si>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</si>
  <si>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</si>
  <si>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</si>
  <si>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</si>
  <si>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</si>
  <si>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</si>
  <si>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</si>
  <si>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</si>
  <si>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</si>
  <si>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</si>
  <si>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</si>
  <si>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</si>
  <si>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</si>
  <si>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</si>
  <si>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</si>
  <si>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</si>
  <si>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</si>
  <si>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</si>
  <si>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</si>
  <si>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</si>
  <si>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</si>
  <si>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</si>
  <si>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</si>
  <si>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</si>
  <si>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</si>
  <si>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</si>
  <si>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</si>
  <si>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</si>
  <si>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</si>
  <si>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</si>
  <si>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</si>
  <si>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</si>
  <si>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</si>
  <si>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</si>
  <si>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</si>
  <si>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</si>
  <si>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</si>
  <si>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</si>
  <si>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</si>
  <si>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</si>
  <si>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</si>
  <si>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</si>
  <si>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</si>
  <si>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</si>
  <si>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</si>
  <si>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</si>
  <si>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</si>
  <si>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</si>
  <si>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</si>
  <si>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</si>
  <si>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</si>
  <si>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</si>
  <si>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</si>
  <si>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</si>
  <si>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</si>
  <si>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</si>
  <si>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</si>
  <si>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</si>
  <si>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</si>
  <si>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</si>
  <si>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</si>
  <si>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</si>
  <si>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</si>
  <si>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</si>
  <si>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</si>
  <si>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</si>
  <si>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</si>
  <si>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</si>
  <si>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</si>
  <si>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</si>
  <si>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</si>
  <si>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</si>
  <si>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</si>
  <si>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</si>
  <si>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</si>
  <si>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</si>
  <si>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</si>
  <si>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</si>
  <si>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</si>
  <si>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</si>
  <si>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</si>
  <si>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</si>
  <si>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</si>
  <si>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</si>
  <si>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</si>
  <si>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</si>
  <si>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</si>
  <si>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</si>
  <si>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</si>
  <si>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</si>
  <si>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</si>
  <si>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</si>
  <si>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</si>
  <si>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</si>
  <si>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</si>
  <si>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</si>
  <si>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</si>
  <si>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</si>
  <si>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</si>
  <si>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</si>
  <si>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</si>
  <si>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</si>
  <si>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</si>
  <si>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</si>
  <si>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</si>
  <si>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</si>
  <si>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</si>
  <si>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</si>
  <si>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</si>
  <si>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</si>
  <si>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</si>
  <si>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</si>
  <si>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</si>
  <si>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</si>
  <si>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</si>
  <si>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</si>
  <si>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</si>
  <si>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</si>
  <si>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</si>
  <si>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</si>
  <si>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</si>
  <si>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</si>
  <si>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</si>
  <si>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</si>
  <si>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</si>
  <si>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</si>
  <si>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</si>
  <si>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</si>
  <si>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</si>
  <si>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</si>
  <si>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</si>
  <si>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</si>
  <si>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</si>
  <si>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</si>
  <si>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</si>
  <si>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</si>
  <si>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</si>
  <si>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</si>
  <si>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</si>
  <si>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</si>
  <si>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</si>
  <si>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</si>
  <si>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</si>
  <si>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</si>
  <si>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</si>
  <si>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</si>
  <si>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</si>
  <si>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</si>
  <si>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</si>
  <si>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</si>
  <si>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</si>
  <si>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</si>
  <si>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</si>
  <si>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</si>
  <si>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</si>
  <si>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</si>
  <si>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</si>
  <si>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</si>
  <si>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</si>
  <si>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</si>
  <si>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</si>
  <si>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</si>
  <si>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</si>
  <si>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</si>
  <si>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</si>
  <si>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</si>
  <si>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</si>
  <si>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</si>
  <si>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</si>
  <si>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</si>
  <si>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</si>
  <si>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</si>
  <si>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</si>
  <si>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</si>
  <si>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</si>
  <si>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</si>
  <si>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</si>
  <si>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</si>
  <si>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</si>
  <si>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</si>
  <si>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</si>
  <si>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</si>
  <si>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</si>
  <si>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</si>
  <si>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</si>
  <si>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</si>
  <si>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</si>
  <si>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</si>
  <si>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</si>
  <si>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</si>
  <si>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</si>
  <si>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</si>
  <si>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</si>
  <si>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</si>
  <si>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</si>
  <si>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</si>
  <si>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</si>
  <si>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</si>
  <si>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</si>
  <si>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</si>
  <si>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</si>
  <si>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</si>
  <si>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</si>
  <si>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</si>
  <si>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</si>
  <si>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</si>
  <si>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</si>
  <si>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</si>
  <si>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</si>
  <si>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</si>
  <si>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</si>
  <si>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</si>
  <si>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</si>
  <si>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</si>
  <si>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</si>
  <si>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</si>
  <si>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</si>
  <si>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</si>
  <si>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</si>
  <si>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</si>
  <si>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</si>
  <si>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</si>
  <si>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</si>
  <si>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</si>
  <si>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</si>
  <si>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</si>
  <si>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</si>
  <si>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</si>
  <si>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</si>
  <si>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</si>
  <si>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</si>
  <si>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</si>
  <si>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</si>
  <si>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</si>
  <si>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</si>
  <si>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</si>
  <si>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</si>
  <si>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</si>
  <si>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</si>
  <si>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</si>
  <si>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</si>
  <si>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</si>
  <si>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</si>
  <si>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</si>
  <si>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</si>
  <si>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</si>
  <si>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</si>
  <si>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</si>
  <si>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</si>
  <si>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</si>
  <si>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</si>
  <si>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</si>
  <si>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</si>
  <si>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</si>
  <si>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</si>
  <si>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</si>
  <si>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</si>
  <si>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</si>
  <si>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</si>
  <si>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</si>
  <si>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</si>
  <si>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</si>
  <si>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</si>
  <si>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</si>
  <si>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</si>
  <si>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</si>
  <si>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</si>
  <si>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</si>
  <si>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</si>
  <si>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</si>
  <si>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</si>
  <si>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</si>
  <si>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</si>
  <si>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</si>
  <si>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</si>
  <si>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</si>
  <si>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</si>
  <si>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</si>
  <si>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</si>
  <si>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</si>
  <si>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</si>
  <si>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</si>
  <si>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</si>
  <si>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</si>
  <si>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</si>
  <si>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</si>
  <si>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</si>
  <si>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</si>
  <si>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</si>
  <si>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</si>
  <si>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</si>
  <si>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</si>
  <si>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</si>
  <si>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</si>
  <si>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</si>
  <si>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</si>
  <si>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</si>
  <si>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</si>
  <si>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</si>
  <si>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</si>
  <si>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</si>
  <si>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</si>
  <si>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</si>
  <si>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</si>
  <si>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</si>
  <si>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</si>
  <si>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</si>
  <si>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</si>
  <si>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</si>
  <si>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</si>
  <si>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</si>
  <si>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</si>
  <si>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</si>
  <si>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</si>
  <si>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</si>
  <si>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</si>
  <si>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</si>
  <si>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</si>
  <si>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</si>
  <si>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</si>
  <si>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</si>
  <si>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</si>
  <si>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</si>
  <si>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</si>
  <si>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</si>
  <si>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</si>
  <si>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</si>
  <si>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</si>
  <si>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</si>
  <si>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</si>
  <si>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</si>
  <si>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</si>
  <si>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</si>
  <si>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</si>
  <si>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</si>
  <si>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</si>
  <si>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</si>
  <si>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</si>
  <si>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</si>
  <si>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</si>
  <si>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</si>
  <si>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</si>
  <si>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</si>
  <si>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</si>
  <si>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</si>
  <si>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</si>
  <si>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</si>
  <si>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</si>
  <si>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</si>
  <si>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</si>
  <si>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</si>
  <si>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</si>
  <si>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</si>
  <si>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</si>
  <si>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</si>
  <si>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</si>
  <si>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</si>
  <si>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</si>
  <si>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</si>
  <si>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</si>
  <si>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</si>
  <si>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</si>
  <si>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</si>
  <si>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</si>
  <si>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</si>
  <si>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</si>
  <si>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</si>
  <si>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</si>
  <si>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</si>
  <si>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</si>
  <si>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</si>
  <si>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</si>
  <si>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</si>
  <si>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</si>
  <si>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</si>
  <si>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</si>
  <si>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</si>
  <si>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</si>
  <si>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</si>
  <si>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</si>
  <si>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</si>
  <si>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</si>
  <si>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</si>
  <si>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</si>
  <si>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</si>
  <si>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</si>
  <si>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</si>
  <si>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</si>
  <si>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</si>
  <si>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</si>
  <si>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</si>
  <si>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</si>
  <si>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</si>
  <si>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</si>
  <si>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</si>
  <si>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</si>
  <si>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</si>
  <si>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</si>
  <si>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</si>
  <si>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</si>
  <si>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</si>
  <si>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</si>
  <si>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</si>
  <si>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</si>
  <si>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</si>
  <si>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</si>
  <si>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</si>
  <si>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</si>
  <si>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</si>
  <si>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</si>
  <si>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</si>
  <si>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</si>
  <si>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</si>
  <si>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</si>
  <si>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</si>
  <si>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</si>
  <si>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</si>
  <si>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</si>
  <si>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</si>
  <si>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</si>
  <si>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</si>
  <si>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</si>
  <si>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</si>
  <si>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</si>
  <si>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</si>
  <si>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</si>
  <si>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</si>
  <si>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</si>
  <si>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</si>
  <si>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</si>
  <si>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</si>
  <si>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</si>
  <si>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</si>
  <si>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</si>
  <si>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</si>
  <si>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</si>
  <si>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</si>
  <si>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</si>
  <si>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</si>
  <si>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</si>
  <si>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</si>
  <si>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</si>
  <si>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</si>
  <si>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</si>
  <si>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</si>
  <si>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</si>
  <si>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</si>
  <si>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</si>
  <si>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</si>
  <si>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</si>
  <si>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</si>
  <si>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</si>
  <si>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</si>
  <si>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</si>
  <si>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</si>
  <si>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</si>
  <si>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</si>
  <si>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</si>
  <si>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</si>
  <si>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</si>
  <si>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</si>
  <si>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</si>
  <si>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</si>
  <si>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</si>
  <si>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</si>
  <si>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</si>
  <si>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</si>
  <si>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</si>
  <si>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</si>
  <si>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</si>
  <si>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</si>
  <si>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</si>
  <si>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</si>
  <si>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</si>
  <si>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</si>
  <si>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</si>
  <si>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</si>
  <si>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</si>
  <si>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</si>
  <si>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</si>
  <si>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</si>
  <si>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</si>
  <si>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</si>
  <si>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</si>
  <si>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</si>
  <si>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</si>
  <si>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</si>
  <si>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</si>
  <si>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</si>
  <si>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</si>
  <si>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</si>
  <si>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</si>
  <si>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</si>
  <si>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</si>
  <si>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</si>
  <si>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</si>
  <si>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</si>
  <si>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</si>
  <si>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</si>
  <si>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</si>
  <si>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</si>
  <si>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</si>
  <si>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</si>
  <si>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</si>
  <si>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</si>
  <si>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</si>
  <si>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</si>
  <si>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</si>
  <si>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</si>
  <si>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</si>
  <si>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</si>
  <si>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</si>
  <si>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</si>
  <si>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</si>
  <si>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</si>
  <si>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</si>
  <si>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</si>
  <si>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</si>
  <si>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</si>
  <si>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</si>
  <si>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</si>
  <si>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</si>
  <si>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</si>
  <si>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</si>
  <si>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</si>
  <si>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</si>
  <si>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</si>
  <si>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</si>
  <si>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</si>
  <si>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</si>
  <si>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</si>
  <si>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</si>
  <si>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</si>
  <si>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</si>
  <si>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</si>
  <si>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</si>
  <si>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</si>
  <si>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</si>
  <si>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</si>
  <si>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</si>
  <si>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</si>
  <si>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</si>
  <si>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</si>
  <si>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</si>
  <si>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</si>
  <si>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</si>
  <si>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</si>
  <si>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</si>
  <si>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</si>
  <si>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</si>
  <si>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</si>
  <si>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</si>
  <si>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</si>
  <si>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</si>
  <si>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</si>
  <si>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</si>
  <si>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</si>
  <si>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</si>
  <si>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</si>
  <si>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</si>
  <si>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</si>
  <si>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</si>
  <si>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</si>
  <si>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</si>
  <si>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</si>
  <si>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</si>
  <si>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</si>
  <si>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</si>
  <si>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</si>
  <si>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</si>
  <si>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</si>
  <si>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</si>
  <si>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</si>
  <si>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</si>
  <si>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</si>
  <si>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</si>
  <si>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</si>
  <si>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</si>
  <si>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</si>
  <si>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</si>
  <si>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</si>
  <si>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</si>
  <si>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</si>
  <si>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</si>
  <si>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</si>
  <si>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</si>
  <si>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</si>
  <si>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</si>
  <si>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</si>
  <si>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</si>
  <si>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</si>
  <si>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</si>
  <si>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</si>
  <si>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</si>
  <si>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</si>
  <si>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</si>
  <si>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</si>
  <si>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</si>
  <si>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</si>
  <si>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</si>
  <si>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</si>
  <si>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</si>
  <si>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</si>
  <si>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</si>
  <si>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</si>
  <si>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</si>
  <si>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</si>
  <si>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</si>
  <si>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</si>
  <si>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</si>
  <si>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</si>
  <si>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</si>
  <si>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</si>
  <si>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</si>
  <si>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</si>
  <si>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</si>
  <si>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</si>
  <si>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</si>
  <si>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</si>
  <si>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</si>
  <si>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</si>
  <si>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</si>
  <si>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</si>
  <si>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</si>
  <si>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</si>
  <si>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</si>
  <si>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</si>
  <si>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</si>
  <si>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</si>
  <si>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</si>
  <si>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</si>
  <si>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</si>
  <si>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</si>
  <si>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</si>
  <si>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</si>
  <si>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</si>
  <si>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</si>
  <si>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</si>
  <si>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</si>
  <si>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</si>
  <si>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</si>
  <si>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</si>
  <si>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</si>
  <si>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</si>
  <si>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</si>
  <si>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</si>
  <si>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</si>
  <si>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</si>
  <si>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</si>
  <si>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</si>
  <si>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</si>
  <si>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</si>
  <si>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</si>
  <si>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</si>
  <si>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</si>
  <si>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</si>
  <si>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</si>
  <si>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</si>
  <si>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</si>
  <si>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</si>
  <si>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</si>
  <si>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</si>
  <si>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</si>
  <si>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</si>
  <si>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</si>
  <si>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</si>
  <si>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</si>
  <si>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</si>
  <si>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</si>
  <si>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</si>
  <si>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</si>
  <si>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</si>
  <si>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</si>
  <si>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</si>
  <si>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</si>
  <si>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</si>
  <si>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</si>
  <si>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</si>
  <si>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</si>
  <si>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</si>
  <si>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</si>
  <si>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</si>
  <si>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</si>
  <si>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</si>
  <si>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</si>
  <si>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</si>
  <si>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</si>
  <si>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</si>
  <si>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</si>
  <si>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</si>
  <si>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</si>
  <si>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</si>
  <si>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</si>
  <si>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</si>
  <si>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</si>
  <si>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</si>
  <si>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</si>
  <si>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</si>
  <si>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</si>
  <si>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</si>
  <si>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</si>
  <si>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</si>
  <si>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</si>
  <si>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</si>
  <si>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</si>
  <si>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</si>
  <si>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</si>
  <si>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</si>
  <si>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</si>
  <si>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</si>
  <si>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</si>
  <si>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</si>
  <si>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</si>
  <si>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</si>
  <si>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</si>
  <si>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</si>
  <si>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</si>
  <si>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</si>
  <si>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</si>
  <si>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</si>
  <si>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</si>
  <si>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</si>
  <si>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</si>
  <si>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</si>
  <si>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</si>
  <si>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</si>
  <si>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</si>
  <si>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</si>
  <si>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</si>
  <si>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</si>
  <si>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</si>
  <si>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</si>
  <si>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</si>
  <si>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</si>
  <si>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</si>
  <si>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</si>
  <si>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</si>
  <si>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</si>
  <si>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</si>
  <si>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</si>
  <si>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</si>
  <si>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</si>
  <si>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</si>
  <si>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</si>
  <si>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</si>
  <si>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</si>
  <si>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</si>
  <si>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</si>
  <si>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</si>
  <si>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</si>
  <si>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</si>
  <si>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</si>
  <si>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</si>
  <si>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</si>
  <si>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</si>
  <si>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</si>
  <si>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</si>
  <si>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</si>
  <si>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</si>
  <si>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</si>
  <si>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</si>
  <si>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</si>
  <si>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</si>
  <si>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</si>
  <si>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</si>
  <si>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</si>
  <si>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</si>
  <si>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</si>
  <si>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</si>
  <si>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</si>
  <si>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</si>
  <si>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</si>
  <si>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</si>
  <si>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</si>
  <si>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</si>
  <si>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</si>
  <si>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</si>
  <si>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</si>
  <si>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</si>
  <si>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</si>
  <si>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</si>
  <si>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</si>
  <si>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</si>
  <si>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</si>
  <si>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</si>
  <si>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</si>
  <si>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</si>
  <si>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</si>
  <si>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</si>
  <si>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</si>
  <si>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</si>
  <si>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</si>
  <si>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</si>
  <si>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</si>
  <si>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</si>
  <si>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</si>
  <si>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</si>
  <si>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</si>
  <si>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</si>
  <si>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</si>
  <si>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</si>
  <si>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</si>
  <si>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</si>
  <si>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</si>
  <si>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</si>
  <si>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</si>
  <si>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</si>
  <si>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</si>
  <si>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</si>
  <si>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</si>
  <si>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</si>
  <si>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</si>
  <si>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</si>
  <si>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</si>
  <si>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</si>
  <si>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</si>
  <si>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</si>
  <si>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</si>
  <si>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</si>
  <si>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</si>
  <si>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</si>
  <si>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</si>
  <si>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</si>
  <si>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</si>
  <si>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</si>
  <si>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</si>
  <si>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</si>
  <si>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</si>
  <si>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</si>
  <si>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</si>
  <si>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</si>
  <si>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</si>
  <si>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</si>
  <si>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</si>
  <si>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</si>
  <si>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</si>
  <si>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</si>
  <si>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</si>
  <si>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</si>
  <si>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</si>
  <si>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</si>
  <si>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</si>
  <si>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</si>
  <si>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</si>
  <si>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</si>
  <si>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</si>
  <si>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</si>
  <si>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</si>
  <si>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</si>
  <si>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</si>
  <si>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</si>
  <si>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</si>
  <si>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</si>
  <si>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</si>
  <si>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</si>
  <si>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</si>
  <si>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</si>
  <si>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</si>
  <si>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</si>
  <si>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</si>
  <si>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</si>
  <si>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</si>
  <si>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</si>
  <si>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</si>
  <si>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</si>
  <si>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</si>
  <si>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</si>
  <si>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</si>
  <si>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</si>
  <si>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</si>
  <si>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</si>
  <si>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</si>
  <si>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</si>
  <si>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</si>
  <si>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</si>
  <si>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</si>
  <si>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</si>
  <si>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</si>
  <si>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</si>
  <si>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</si>
  <si>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</si>
  <si>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</si>
  <si>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</si>
  <si>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</si>
  <si>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</si>
  <si>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</si>
  <si>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</si>
  <si>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</si>
  <si>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</si>
  <si>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</si>
  <si>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</si>
  <si>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</si>
  <si>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</si>
  <si>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</si>
  <si>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</si>
  <si>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</si>
  <si>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</si>
  <si>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</si>
  <si>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</si>
  <si>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</si>
  <si>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</si>
  <si>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</si>
  <si>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</si>
  <si>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</si>
  <si>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</si>
  <si>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</si>
  <si>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</si>
  <si>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</si>
  <si>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</si>
  <si>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</si>
  <si>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</si>
  <si>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</si>
  <si>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</si>
  <si>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</si>
  <si>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</si>
  <si>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</si>
  <si>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</si>
  <si>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</si>
  <si>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</si>
  <si>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</si>
  <si>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</si>
  <si>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</si>
  <si>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</si>
  <si>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</si>
  <si>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</si>
  <si>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</si>
  <si>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</si>
  <si>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</si>
  <si>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</si>
  <si>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</si>
  <si>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</si>
  <si>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</si>
  <si>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</si>
  <si>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</si>
  <si>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</si>
  <si>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</si>
  <si>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</si>
  <si>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</si>
  <si>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</si>
  <si>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</si>
  <si>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</si>
  <si>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</si>
  <si>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</si>
  <si>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</si>
  <si>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</si>
  <si>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</si>
  <si>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</si>
  <si>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</si>
  <si>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</si>
  <si>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</si>
  <si>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</si>
  <si>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</si>
  <si>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</si>
  <si>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</si>
  <si>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</si>
  <si>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</si>
  <si>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</si>
  <si>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</si>
  <si>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</si>
  <si>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</si>
  <si>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</si>
  <si>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</si>
  <si>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</si>
  <si>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</si>
  <si>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</si>
  <si>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</si>
  <si>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</si>
  <si>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</si>
  <si>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</si>
  <si>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</si>
  <si>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</si>
  <si>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</si>
  <si>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</si>
  <si>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</si>
  <si>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</si>
  <si>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</si>
  <si>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</si>
  <si>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</si>
  <si>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</si>
  <si>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</si>
  <si>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</si>
  <si>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</si>
  <si>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</si>
  <si>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</si>
  <si>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</si>
  <si>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</si>
  <si>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</si>
  <si>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</si>
  <si>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</si>
  <si>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</si>
  <si>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</si>
  <si>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</si>
  <si>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</si>
  <si>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</si>
  <si>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</si>
  <si>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</si>
  <si>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</si>
  <si>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</si>
  <si>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</si>
  <si>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</si>
  <si>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</si>
  <si>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</si>
  <si>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</si>
  <si>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</si>
  <si>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</si>
  <si>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</si>
  <si>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</si>
  <si>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</si>
  <si>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</si>
  <si>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</si>
  <si>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</si>
  <si>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</si>
  <si>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</si>
  <si>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</si>
  <si>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</si>
  <si>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</si>
  <si>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</si>
  <si>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</si>
  <si>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</si>
  <si>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</si>
  <si>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</si>
  <si>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</si>
  <si>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</si>
  <si>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</si>
  <si>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</si>
  <si>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</si>
  <si>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</si>
  <si>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</si>
  <si>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</si>
  <si>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</si>
  <si>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</si>
  <si>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</si>
  <si>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</si>
  <si>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</si>
  <si>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</si>
  <si>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</si>
  <si>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</si>
  <si>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</si>
  <si>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</si>
  <si>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</si>
  <si>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</si>
  <si>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</si>
  <si>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</si>
  <si>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</si>
  <si>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</si>
  <si>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</si>
  <si>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</si>
  <si>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</si>
  <si>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</si>
  <si>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</si>
  <si>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</si>
  <si>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</si>
  <si>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</si>
  <si>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</si>
  <si>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</si>
  <si>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</si>
  <si>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</si>
  <si>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</si>
  <si>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</si>
  <si>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</si>
  <si>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</si>
  <si>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</si>
  <si>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</si>
  <si>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</si>
  <si>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</si>
  <si>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</si>
  <si>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</si>
  <si>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</si>
  <si>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</si>
  <si>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</si>
  <si>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</si>
  <si>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</si>
  <si>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</si>
  <si>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</si>
  <si>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</si>
  <si>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</si>
  <si>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</si>
  <si>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</si>
  <si>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</si>
  <si>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</si>
  <si>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</si>
  <si>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</si>
  <si>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</si>
  <si>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</si>
  <si>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</si>
  <si>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</si>
  <si>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</si>
  <si>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</si>
  <si>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</si>
  <si>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</si>
  <si>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</si>
  <si>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</si>
  <si>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</si>
  <si>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</si>
  <si>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</si>
  <si>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</si>
  <si>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</si>
  <si>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</si>
  <si>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</si>
  <si>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</si>
  <si>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</si>
  <si>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</si>
  <si>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</si>
  <si>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</si>
  <si>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</si>
  <si>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</si>
  <si>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</si>
  <si>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</si>
  <si>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</si>
  <si>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</si>
  <si>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</si>
  <si>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</si>
  <si>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</si>
  <si>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</si>
  <si>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</si>
  <si>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</si>
  <si>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</si>
  <si>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</si>
  <si>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</si>
  <si>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</si>
  <si>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</si>
  <si>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</si>
  <si>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</si>
  <si>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</si>
  <si>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</si>
  <si>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</si>
  <si>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</si>
  <si>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</si>
  <si>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</si>
  <si>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</si>
  <si>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</si>
  <si>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</si>
  <si>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</si>
  <si>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</si>
  <si>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</si>
  <si>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</si>
  <si>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</si>
  <si>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</si>
  <si>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</si>
  <si>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</si>
  <si>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</si>
  <si>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</si>
  <si>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</si>
  <si>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</si>
  <si>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</si>
  <si>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</si>
  <si>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</si>
  <si>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</si>
  <si>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</si>
  <si>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</si>
  <si>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</si>
  <si>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</si>
  <si>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</si>
  <si>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</si>
  <si>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</si>
  <si>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</si>
  <si>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</si>
  <si>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</si>
  <si>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</si>
  <si>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</si>
  <si>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</si>
  <si>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</si>
  <si>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</si>
  <si>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</si>
  <si>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</si>
  <si>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</si>
  <si>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</si>
  <si>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</si>
  <si>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</si>
  <si>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</si>
  <si>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</si>
  <si>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</si>
  <si>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</si>
  <si>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</si>
  <si>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</si>
  <si>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</si>
  <si>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</si>
  <si>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</si>
  <si>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</si>
  <si>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</si>
  <si>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</si>
  <si>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</si>
  <si>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</si>
  <si>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</si>
  <si>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</si>
  <si>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</si>
  <si>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</si>
  <si>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</si>
  <si>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</si>
  <si>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</si>
  <si>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</si>
  <si>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</si>
  <si>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</si>
  <si>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</si>
  <si>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</si>
  <si>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</si>
  <si>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</si>
  <si>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</si>
  <si>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</si>
  <si>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</si>
  <si>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</si>
  <si>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</si>
  <si>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</si>
  <si>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</si>
  <si>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</si>
  <si>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</si>
  <si>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</si>
  <si>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</si>
  <si>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</si>
  <si>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</si>
  <si>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</si>
  <si>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</si>
  <si>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</si>
  <si>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</si>
  <si>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</si>
  <si>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</si>
  <si>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</si>
  <si>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</si>
  <si>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</si>
  <si>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</si>
  <si>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</si>
  <si>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</si>
  <si>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</si>
  <si>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</si>
  <si>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</si>
  <si>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</si>
  <si>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</si>
  <si>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</si>
  <si>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</si>
  <si>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</si>
  <si>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</si>
  <si>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</si>
  <si>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</si>
  <si>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</si>
  <si>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</si>
  <si>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</si>
  <si>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</si>
  <si>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</si>
  <si>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</si>
  <si>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</si>
  <si>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</si>
  <si>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</si>
  <si>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</si>
  <si>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</si>
  <si>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</si>
  <si>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</si>
  <si>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</si>
  <si>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</si>
  <si>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</si>
  <si>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</si>
  <si>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</si>
  <si>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</si>
  <si>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</si>
  <si>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</si>
  <si>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</si>
  <si>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</si>
  <si>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</si>
  <si>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</si>
  <si>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</si>
  <si>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</si>
  <si>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</si>
  <si>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</si>
  <si>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</si>
  <si>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</si>
  <si>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</si>
  <si>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</si>
  <si>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</si>
  <si>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</si>
  <si>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</si>
  <si>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</si>
  <si>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</si>
  <si>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</si>
  <si>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</si>
  <si>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</si>
  <si>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</si>
  <si>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</si>
  <si>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</si>
  <si>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</si>
  <si>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</si>
  <si>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</si>
  <si>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</si>
  <si>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</si>
  <si>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</si>
  <si>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</si>
  <si>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</si>
  <si>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</si>
  <si>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</si>
  <si>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</si>
  <si>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</si>
  <si>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</si>
  <si>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</si>
  <si>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</si>
  <si>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</si>
  <si>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</si>
  <si>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</si>
  <si>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</si>
  <si>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</si>
  <si>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</si>
  <si>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</si>
  <si>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</si>
  <si>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</si>
  <si>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</si>
  <si>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</si>
  <si>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</si>
  <si>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</si>
  <si>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</si>
  <si>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</si>
  <si>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</si>
  <si>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</si>
  <si>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</si>
  <si>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</si>
  <si>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</si>
  <si>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</si>
  <si>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</si>
  <si>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</si>
  <si>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</si>
  <si>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</si>
  <si>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</si>
  <si>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</si>
  <si>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</si>
  <si>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</si>
  <si>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</si>
  <si>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</si>
  <si>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</si>
  <si>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</si>
  <si>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</si>
  <si>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</si>
  <si>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</si>
  <si>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</si>
  <si>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</si>
  <si>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</si>
  <si>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</si>
  <si>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</si>
  <si>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</si>
  <si>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</si>
  <si>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</si>
  <si>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</si>
  <si>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</si>
  <si>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</si>
  <si>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</si>
  <si>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</si>
  <si>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</si>
  <si>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</si>
  <si>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</si>
  <si>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</si>
  <si>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</si>
  <si>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</si>
  <si>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</si>
  <si>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</si>
  <si>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</si>
  <si>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</si>
  <si>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</si>
  <si>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</si>
  <si>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</si>
  <si>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</si>
  <si>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</si>
  <si>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</si>
  <si>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</si>
  <si>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</si>
  <si>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</si>
  <si>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</si>
  <si>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</si>
  <si>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</si>
  <si>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</si>
  <si>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</si>
  <si>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</si>
  <si>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</si>
  <si>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</si>
  <si>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</si>
  <si>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</si>
  <si>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</si>
  <si>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</si>
  <si>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</si>
  <si>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</si>
  <si>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</si>
  <si>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</si>
  <si>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</si>
  <si>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</si>
  <si>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</si>
  <si>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</si>
  <si>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</si>
  <si>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</si>
  <si>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</si>
  <si>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</si>
  <si>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</si>
  <si>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</si>
  <si>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</si>
  <si>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</si>
  <si>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</si>
  <si>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</si>
  <si>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</si>
  <si>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</si>
  <si>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</si>
  <si>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</si>
  <si>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</si>
  <si>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</si>
  <si>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</si>
  <si>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</si>
  <si>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</si>
  <si>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</si>
  <si>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</si>
  <si>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</si>
  <si>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</si>
  <si>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</si>
  <si>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</si>
  <si>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</si>
  <si>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</si>
  <si>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</si>
  <si>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</si>
  <si>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</si>
  <si>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</si>
  <si>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</si>
  <si>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</si>
  <si>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</si>
  <si>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</si>
  <si>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</si>
  <si>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</si>
  <si>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</si>
  <si>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</si>
  <si>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</si>
  <si>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</si>
  <si>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</si>
  <si>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</si>
  <si>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</si>
  <si>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</si>
  <si>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</si>
  <si>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</si>
  <si>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</si>
  <si>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</si>
  <si>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</si>
  <si>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</si>
  <si>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</si>
  <si>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</si>
  <si>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</si>
  <si>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</si>
  <si>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</si>
  <si>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</si>
  <si>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</si>
  <si>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</si>
  <si>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</si>
  <si>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</si>
  <si>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</si>
  <si>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</si>
  <si>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</si>
  <si>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</si>
  <si>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</si>
  <si>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</si>
  <si>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</si>
  <si>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</si>
  <si>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</si>
  <si>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</si>
  <si>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</si>
  <si>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</si>
  <si>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</si>
  <si>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</si>
  <si>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</si>
  <si>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</si>
  <si>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</si>
  <si>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</si>
  <si>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</si>
  <si>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</si>
  <si>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</si>
  <si>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</si>
  <si>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</si>
  <si>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</si>
  <si>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</si>
  <si>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</si>
  <si>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</si>
  <si>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</si>
  <si>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</si>
  <si>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</si>
  <si>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</si>
  <si>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</si>
  <si>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</si>
  <si>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</si>
  <si>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</si>
  <si>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</si>
  <si>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</si>
  <si>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</si>
  <si>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</si>
  <si>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</si>
  <si>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</si>
  <si>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</si>
  <si>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</si>
  <si>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</si>
  <si>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</si>
  <si>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</si>
  <si>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</si>
  <si>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</si>
  <si>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</si>
  <si>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</si>
  <si>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</si>
  <si>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</si>
  <si>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</si>
  <si>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</si>
  <si>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</si>
  <si>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</si>
  <si>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</si>
  <si>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</si>
  <si>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</si>
  <si>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</si>
  <si>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</si>
  <si>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</si>
  <si>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</si>
  <si>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</si>
  <si>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</si>
  <si>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</si>
  <si>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</si>
  <si>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</si>
  <si>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</si>
  <si>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</si>
  <si>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</si>
  <si>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</si>
  <si>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</si>
  <si>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</si>
  <si>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</si>
  <si>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</si>
  <si>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</si>
  <si>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</si>
  <si>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</si>
  <si>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</si>
  <si>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</si>
  <si>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</si>
  <si>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</si>
  <si>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</si>
  <si>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</si>
  <si>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</si>
  <si>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</si>
  <si>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</si>
  <si>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</si>
  <si>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</si>
  <si>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</si>
  <si>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</si>
  <si>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</si>
  <si>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</si>
  <si>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</si>
  <si>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</si>
  <si>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</si>
  <si>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</si>
  <si>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</si>
  <si>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</si>
  <si>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</si>
  <si>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</si>
  <si>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</si>
  <si>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</si>
  <si>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</si>
  <si>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</si>
  <si>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</si>
  <si>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</si>
  <si>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</si>
  <si>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</si>
  <si>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</si>
  <si>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</si>
  <si>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</si>
  <si>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</si>
  <si>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</si>
  <si>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</si>
  <si>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</si>
  <si>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</si>
  <si>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</si>
  <si>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</si>
  <si>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</si>
  <si>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</si>
  <si>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</si>
  <si>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</si>
  <si>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</si>
  <si>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</si>
  <si>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</si>
  <si>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</si>
  <si>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</si>
  <si>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</si>
  <si>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</si>
  <si>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</si>
  <si>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</si>
  <si>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</si>
  <si>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</si>
  <si>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</si>
  <si>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</si>
  <si>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</si>
  <si>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</si>
  <si>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</si>
  <si>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</si>
  <si>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</si>
  <si>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</si>
  <si>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</si>
  <si>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</si>
  <si>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</si>
  <si>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</si>
  <si>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</si>
  <si>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</si>
  <si>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</si>
  <si>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</si>
  <si>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</si>
  <si>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</si>
  <si>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</si>
  <si>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</si>
  <si>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</si>
  <si>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</si>
  <si>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</si>
  <si>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</si>
  <si>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</si>
  <si>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</si>
  <si>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</si>
  <si>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</si>
  <si>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</si>
  <si>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</si>
  <si>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</si>
  <si>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</si>
  <si>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</si>
  <si>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</si>
  <si>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</si>
  <si>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</si>
  <si>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</si>
  <si>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</si>
  <si>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</si>
  <si>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</si>
  <si>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</si>
  <si>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</si>
  <si>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</si>
  <si>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</si>
  <si>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</si>
  <si>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</si>
  <si>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</si>
  <si>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</si>
  <si>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</si>
  <si>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</si>
  <si>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</si>
  <si>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</si>
  <si>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</si>
  <si>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</si>
  <si>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</si>
  <si>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</si>
  <si>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</si>
  <si>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</si>
  <si>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</si>
  <si>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</si>
  <si>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</si>
  <si>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</si>
  <si>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</si>
  <si>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</si>
  <si>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</si>
  <si>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</si>
  <si>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</si>
  <si>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</si>
  <si>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</si>
  <si>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</si>
  <si>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</si>
  <si>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</si>
  <si>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</si>
  <si>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</si>
  <si>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</si>
  <si>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</si>
  <si>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</si>
  <si>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</si>
  <si>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</si>
  <si>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</si>
  <si>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</si>
  <si>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</si>
  <si>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</si>
  <si>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</si>
  <si>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</si>
  <si>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</si>
  <si>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</si>
  <si>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</si>
  <si>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</si>
  <si>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</si>
  <si>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</si>
  <si>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</si>
  <si>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</si>
  <si>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</si>
  <si>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</si>
  <si>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</si>
  <si>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</si>
  <si>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</si>
  <si>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</si>
  <si>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</si>
  <si>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</si>
  <si>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</si>
  <si>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</si>
  <si>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</si>
  <si>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</si>
  <si>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</si>
  <si>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</si>
  <si>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</si>
  <si>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</si>
  <si>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</si>
  <si>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</si>
  <si>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</si>
  <si>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</si>
  <si>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</si>
  <si>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</si>
  <si>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</si>
  <si>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</si>
  <si>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</si>
  <si>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</si>
  <si>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</si>
  <si>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</si>
  <si>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</si>
  <si>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</si>
  <si>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</si>
  <si>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</si>
  <si>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</si>
  <si>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</si>
  <si>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</si>
  <si>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</si>
  <si>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</si>
  <si>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</si>
  <si>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</si>
  <si>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</si>
  <si>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</si>
  <si>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</si>
  <si>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</si>
  <si>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</si>
  <si>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</si>
  <si>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</si>
  <si>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</si>
  <si>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</si>
  <si>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</si>
  <si>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</si>
  <si>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</si>
  <si>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</si>
  <si>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</si>
  <si>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</si>
  <si>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</si>
  <si>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</si>
  <si>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</si>
  <si>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</si>
  <si>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</si>
  <si>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</si>
  <si>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</si>
  <si>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</si>
  <si>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</si>
  <si>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</si>
  <si>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</si>
  <si>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</si>
  <si>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</si>
  <si>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</si>
  <si>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</si>
  <si>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</si>
  <si>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</si>
  <si>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</si>
  <si>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</si>
  <si>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</si>
  <si>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</si>
  <si>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</si>
  <si>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</si>
  <si>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</si>
  <si>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</si>
  <si>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</si>
  <si>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</si>
  <si>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</si>
  <si>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</si>
  <si>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</si>
  <si>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</si>
  <si>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</si>
  <si>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</si>
  <si>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</si>
  <si>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</si>
  <si>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</si>
  <si>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</si>
  <si>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</si>
  <si>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</si>
  <si>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</si>
  <si>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</si>
  <si>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</si>
  <si>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</si>
  <si>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</si>
  <si>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</si>
  <si>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</si>
  <si>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</si>
  <si>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</si>
  <si>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</si>
  <si>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</si>
  <si>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</si>
  <si>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</si>
  <si>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</si>
  <si>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</si>
  <si>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</si>
  <si>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</si>
  <si>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</si>
  <si>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</si>
  <si>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</si>
  <si>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</si>
  <si>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</si>
  <si>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</si>
  <si>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</si>
  <si>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</si>
  <si>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</si>
  <si>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</si>
  <si>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</si>
  <si>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</si>
  <si>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</si>
  <si>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</si>
  <si>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</si>
  <si>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</si>
  <si>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</si>
  <si>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</si>
  <si>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</si>
  <si>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</si>
  <si>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</si>
  <si>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</si>
  <si>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</si>
  <si>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</si>
  <si>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</si>
  <si>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</si>
  <si>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</si>
  <si>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</si>
  <si>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</si>
  <si>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</si>
  <si>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</si>
  <si>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</si>
  <si>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</si>
  <si>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</si>
  <si>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</si>
  <si>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</si>
  <si>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</si>
  <si>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</si>
  <si>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</si>
  <si>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</si>
  <si>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</si>
  <si>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</si>
  <si>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</si>
  <si>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</si>
  <si>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</si>
  <si>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</si>
  <si>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</si>
  <si>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</si>
  <si>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</si>
  <si>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</si>
  <si>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</si>
  <si>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</si>
  <si>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</si>
  <si>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</si>
  <si>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</si>
  <si>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</si>
  <si>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</si>
  <si>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</si>
  <si>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</si>
  <si>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</si>
  <si>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</si>
  <si>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</si>
  <si>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</si>
  <si>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</si>
  <si>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</si>
  <si>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</si>
  <si>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</si>
  <si>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</si>
  <si>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</si>
  <si>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</si>
  <si>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</si>
  <si>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</si>
  <si>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</si>
  <si>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</si>
  <si>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</si>
  <si>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</si>
  <si>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</si>
  <si>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</si>
  <si>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</si>
  <si>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</si>
  <si>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</si>
  <si>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</si>
  <si>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</si>
  <si>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</si>
  <si>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</si>
  <si>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</si>
  <si>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</si>
  <si>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</si>
  <si>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</si>
  <si>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</si>
  <si>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</si>
  <si>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</si>
  <si>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</si>
  <si>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</si>
  <si>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</si>
  <si>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</si>
  <si>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</si>
  <si>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</si>
  <si>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</si>
  <si>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</si>
  <si>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</si>
  <si>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</si>
  <si>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</si>
  <si>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</si>
  <si>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</si>
  <si>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</si>
  <si>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</si>
  <si>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</si>
  <si>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</si>
  <si>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</si>
  <si>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</si>
  <si>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</si>
  <si>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</si>
  <si>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</si>
  <si>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</si>
  <si>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</si>
  <si>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</si>
  <si>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</si>
  <si>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</si>
  <si>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</si>
  <si>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</si>
  <si>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</si>
  <si>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</si>
  <si>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</si>
  <si>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</si>
  <si>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</si>
  <si>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</si>
  <si>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</si>
  <si>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</si>
  <si>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</si>
  <si>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</si>
  <si>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</si>
  <si>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</si>
  <si>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</si>
  <si>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</si>
  <si>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</si>
  <si>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</si>
  <si>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</si>
  <si>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</si>
  <si>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</si>
  <si>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</si>
  <si>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</si>
  <si>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</si>
  <si>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</si>
  <si>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</si>
  <si>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</si>
  <si>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</si>
  <si>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</si>
  <si>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</si>
  <si>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</si>
  <si>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</si>
  <si>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</si>
  <si>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</si>
  <si>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</si>
  <si>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</si>
  <si>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</si>
  <si>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</si>
  <si>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</si>
  <si>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</si>
  <si>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</si>
  <si>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</si>
  <si>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</si>
  <si>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</si>
  <si>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</si>
  <si>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</si>
  <si>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</si>
  <si>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</si>
  <si>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</si>
  <si>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</si>
  <si>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</si>
  <si>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</si>
  <si>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</si>
  <si>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</si>
  <si>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</si>
  <si>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</si>
  <si>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</si>
  <si>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</si>
  <si>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</si>
  <si>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</si>
  <si>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</si>
  <si>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</si>
  <si>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</si>
  <si>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</si>
  <si>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</si>
  <si>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</si>
  <si>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</si>
  <si>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</si>
  <si>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</si>
  <si>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</si>
  <si>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</si>
  <si>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</si>
  <si>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</si>
  <si>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</si>
  <si>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</si>
  <si>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</si>
  <si>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</si>
  <si>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</si>
  <si>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</si>
  <si>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</si>
  <si>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</si>
  <si>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</si>
  <si>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</si>
  <si>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</si>
  <si>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</si>
  <si>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</si>
  <si>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</si>
  <si>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</si>
  <si>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</si>
  <si>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</si>
  <si>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</si>
  <si>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</si>
  <si>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</si>
  <si>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</si>
  <si>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</si>
  <si>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</si>
  <si>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</si>
  <si>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</si>
  <si>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</si>
  <si>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</si>
  <si>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</si>
  <si>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</si>
  <si>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</si>
  <si>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</si>
  <si>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</si>
  <si>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</si>
  <si>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</si>
  <si>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</si>
  <si>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</si>
  <si>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</si>
  <si>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</si>
  <si>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</si>
  <si>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</si>
  <si>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</si>
  <si>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</si>
  <si>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</si>
  <si>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</si>
  <si>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</si>
  <si>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</si>
  <si>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</si>
  <si>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</si>
  <si>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</si>
  <si>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</si>
  <si>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</si>
  <si>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</si>
  <si>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</si>
  <si>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</si>
  <si>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</si>
  <si>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</si>
  <si>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</si>
  <si>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</si>
  <si>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</si>
  <si>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</si>
  <si>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</si>
  <si>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</si>
  <si>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</si>
  <si>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</si>
  <si>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</si>
  <si>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</si>
  <si>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</si>
  <si>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</si>
  <si>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</si>
  <si>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</si>
  <si>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</si>
  <si>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</si>
  <si>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</si>
  <si>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</si>
  <si>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</si>
  <si>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</si>
  <si>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</si>
  <si>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</si>
  <si>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</si>
  <si>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</si>
  <si>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</si>
  <si>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</si>
  <si>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</si>
  <si>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</si>
  <si>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</si>
  <si>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</si>
  <si>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</si>
  <si>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</si>
  <si>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</si>
  <si>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</si>
  <si>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</si>
  <si>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</si>
  <si>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</si>
  <si>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</si>
  <si>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</si>
  <si>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</si>
  <si>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</si>
  <si>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</si>
  <si>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</si>
  <si>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</si>
  <si>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</si>
  <si>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</si>
  <si>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</si>
  <si>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</si>
  <si>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</si>
  <si>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</si>
  <si>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</si>
  <si>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</si>
  <si>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</si>
  <si>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</si>
  <si>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</si>
  <si>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</si>
  <si>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</si>
  <si>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</si>
  <si>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</si>
  <si>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</si>
  <si>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</si>
  <si>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</si>
  <si>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</si>
  <si>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</si>
  <si>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</si>
  <si>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</si>
  <si>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</si>
  <si>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</si>
  <si>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</si>
  <si>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</si>
  <si>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</si>
  <si>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</si>
  <si>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</si>
  <si>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</si>
  <si>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</si>
  <si>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</si>
  <si>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</si>
  <si>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</si>
  <si>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</si>
  <si>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</si>
  <si>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</si>
  <si>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</si>
  <si>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</si>
  <si>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</si>
  <si>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</si>
  <si>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</si>
  <si>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</si>
  <si>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</si>
  <si>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</si>
  <si>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</si>
  <si>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</si>
  <si>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</si>
  <si>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</si>
  <si>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</si>
  <si>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</si>
  <si>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</si>
  <si>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</si>
  <si>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</si>
  <si>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</si>
  <si>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</si>
  <si>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</si>
  <si>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</si>
  <si>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</si>
  <si>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</si>
  <si>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</si>
  <si>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</si>
  <si>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</si>
  <si>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</si>
  <si>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</si>
  <si>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</si>
  <si>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</si>
  <si>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</si>
  <si>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</si>
  <si>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</si>
  <si>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</si>
  <si>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</si>
  <si>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</si>
  <si>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</si>
  <si>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</si>
  <si>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</si>
  <si>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</si>
  <si>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</si>
  <si>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</si>
  <si>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</si>
  <si>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</si>
  <si>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</si>
  <si>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</si>
  <si>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</si>
  <si>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</si>
  <si>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</si>
  <si>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</si>
  <si>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</si>
  <si>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</si>
  <si>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</si>
  <si>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</si>
  <si>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</si>
  <si>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</si>
  <si>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</si>
  <si>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</si>
  <si>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</si>
  <si>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</si>
  <si>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</si>
  <si>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</si>
  <si>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</si>
  <si>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</si>
  <si>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</si>
  <si>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</si>
  <si>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</si>
  <si>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</si>
  <si>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</si>
  <si>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</si>
  <si>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</si>
  <si>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</si>
  <si>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</si>
  <si>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</si>
  <si>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</si>
  <si>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</si>
  <si>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</si>
  <si>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</si>
  <si>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</si>
  <si>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</si>
  <si>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</si>
  <si>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</si>
  <si>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</si>
  <si>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</si>
  <si>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</si>
  <si>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</si>
  <si>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</si>
  <si>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</si>
  <si>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</si>
  <si>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</si>
  <si>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</si>
  <si>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</si>
  <si>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</si>
  <si>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</si>
  <si>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</si>
  <si>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</si>
  <si>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</si>
  <si>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</si>
  <si>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</si>
  <si>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</si>
  <si>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</si>
  <si>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</si>
  <si>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</si>
  <si>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</si>
  <si>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</si>
  <si>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</si>
  <si>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</si>
  <si>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</si>
  <si>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</si>
  <si>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</si>
  <si>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</si>
  <si>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</si>
  <si>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</si>
  <si>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</si>
  <si>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</si>
  <si>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</si>
  <si>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</si>
  <si>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</si>
  <si>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</si>
  <si>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</si>
  <si>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</si>
  <si>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</si>
  <si>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</si>
  <si>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</si>
  <si>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</si>
  <si>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</si>
  <si>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</si>
  <si>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</si>
  <si>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</si>
  <si>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</si>
  <si>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</si>
  <si>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</si>
  <si>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</si>
  <si>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</si>
  <si>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</si>
  <si>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</si>
  <si>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</si>
  <si>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</si>
  <si>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</si>
  <si>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</si>
  <si>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</si>
  <si>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</si>
  <si>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</si>
  <si>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</si>
  <si>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</si>
  <si>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</si>
  <si>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</si>
  <si>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</si>
  <si>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</si>
  <si>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</si>
  <si>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</si>
  <si>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</si>
  <si>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</si>
  <si>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</si>
  <si>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</si>
  <si>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</si>
  <si>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</si>
  <si>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</si>
  <si>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</si>
  <si>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</si>
  <si>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</si>
  <si>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</si>
  <si>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</si>
  <si>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</si>
  <si>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</si>
  <si>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</si>
  <si>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</si>
  <si>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</si>
  <si>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</si>
  <si>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</si>
  <si>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</si>
  <si>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</si>
  <si>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</si>
  <si>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</si>
  <si>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</si>
  <si>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</si>
  <si>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</si>
  <si>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</si>
  <si>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</si>
  <si>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</si>
  <si>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</si>
  <si>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</si>
  <si>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</si>
  <si>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</si>
  <si>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</si>
  <si>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</si>
  <si>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</si>
  <si>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</si>
  <si>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</si>
  <si>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</si>
  <si>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</si>
  <si>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</si>
  <si>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</si>
  <si>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</si>
  <si>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</si>
  <si>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</si>
  <si>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</si>
  <si>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</si>
  <si>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</si>
  <si>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</si>
  <si>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</si>
  <si>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</si>
  <si>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</si>
  <si>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</si>
  <si>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</si>
  <si>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</si>
  <si>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</si>
  <si>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</si>
  <si>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</si>
  <si>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</si>
  <si>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</si>
  <si>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</si>
  <si>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</si>
  <si>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</si>
  <si>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</si>
  <si>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</si>
  <si>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</si>
  <si>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</si>
  <si>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</si>
  <si>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</si>
  <si>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</si>
  <si>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</si>
  <si>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</si>
  <si>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</si>
  <si>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</si>
  <si>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</si>
  <si>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</si>
  <si>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</si>
  <si>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</si>
  <si>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</si>
  <si>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</si>
  <si>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</si>
  <si>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</si>
  <si>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</si>
  <si>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</si>
  <si>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</si>
  <si>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</si>
  <si>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</si>
  <si>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</si>
  <si>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</si>
  <si>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</si>
  <si>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</si>
  <si>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</si>
  <si>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</si>
  <si>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</si>
  <si>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</si>
  <si>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</si>
  <si>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</si>
  <si>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</si>
  <si>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</si>
  <si>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</si>
  <si>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</si>
  <si>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</si>
  <si>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</si>
  <si>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</si>
  <si>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</si>
  <si>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</si>
  <si>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</si>
  <si>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</si>
  <si>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</si>
  <si>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</si>
  <si>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</si>
  <si>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</si>
  <si>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</si>
  <si>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</si>
  <si>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</si>
  <si>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</si>
  <si>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</si>
  <si>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</si>
  <si>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</si>
  <si>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</si>
  <si>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</si>
  <si>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</si>
  <si>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</si>
  <si>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</si>
  <si>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</si>
  <si>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</si>
  <si>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</si>
  <si>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</si>
  <si>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</si>
  <si>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</si>
  <si>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</si>
  <si>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</si>
  <si>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</si>
  <si>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</si>
  <si>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</si>
  <si>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</si>
  <si>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</si>
  <si>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</si>
  <si>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</si>
  <si>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</si>
  <si>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</si>
  <si>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</si>
  <si>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</si>
  <si>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</si>
  <si>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</si>
  <si>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</si>
  <si>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</si>
  <si>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</si>
  <si>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</si>
  <si>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</si>
  <si>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</si>
  <si>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</si>
  <si>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</si>
  <si>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</si>
  <si>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</si>
  <si>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</si>
  <si>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</si>
  <si>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</si>
  <si>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</si>
  <si>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</si>
  <si>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</si>
  <si>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</si>
  <si>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</si>
  <si>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</si>
  <si>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</si>
  <si>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</si>
  <si>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</si>
  <si>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</si>
  <si>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</si>
  <si>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</si>
  <si>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</si>
  <si>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</si>
  <si>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</si>
  <si>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</si>
  <si>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</si>
  <si>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</si>
  <si>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</si>
  <si>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</si>
  <si>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</si>
  <si>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</si>
  <si>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</si>
  <si>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</si>
  <si>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</si>
  <si>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</si>
  <si>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</si>
  <si>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</si>
  <si>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</si>
  <si>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</si>
  <si>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</si>
  <si>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</si>
  <si>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</si>
  <si>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</si>
  <si>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</si>
  <si>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</si>
  <si>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</si>
  <si>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</si>
  <si>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</si>
  <si>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</si>
  <si>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</si>
  <si>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</si>
  <si>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</si>
  <si>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</si>
  <si>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</si>
  <si>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</si>
  <si>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</si>
  <si>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</si>
  <si>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</si>
  <si>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</si>
  <si>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</si>
  <si>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</si>
  <si>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</si>
  <si>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</si>
  <si>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</si>
  <si>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</si>
  <si>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</si>
  <si>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</si>
  <si>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</si>
  <si>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</si>
  <si>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</si>
  <si>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</si>
  <si>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</si>
  <si>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</si>
  <si>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</si>
  <si>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</si>
  <si>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</si>
  <si>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</si>
  <si>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</si>
  <si>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</si>
  <si>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</si>
  <si>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</si>
  <si>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</si>
  <si>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</si>
  <si>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</si>
  <si>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</si>
  <si>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</si>
  <si>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</si>
  <si>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</si>
  <si>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</si>
  <si>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</si>
  <si>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</si>
  <si>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</si>
  <si>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</si>
  <si>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</si>
  <si>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</si>
  <si>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</si>
  <si>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</si>
  <si>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</si>
  <si>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</si>
  <si>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</si>
  <si>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</si>
  <si>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</si>
  <si>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</si>
  <si>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</si>
  <si>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</si>
  <si>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</si>
  <si>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</si>
  <si>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</si>
  <si>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</si>
  <si>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</si>
  <si>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</si>
  <si>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</si>
  <si>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</si>
  <si>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</si>
  <si>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</si>
  <si>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</si>
  <si>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</si>
  <si>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</si>
  <si>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</si>
  <si>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</si>
  <si>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</si>
  <si>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</si>
  <si>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</si>
  <si>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</si>
  <si>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</si>
  <si>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</si>
  <si>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</si>
  <si>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</si>
  <si>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</si>
  <si>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</si>
  <si>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</si>
  <si>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</si>
  <si>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</si>
  <si>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</si>
  <si>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</si>
  <si>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</si>
  <si>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</si>
  <si>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</si>
  <si>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</si>
  <si>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</si>
  <si>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</si>
  <si>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</si>
  <si>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</si>
  <si>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</si>
  <si>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</si>
  <si>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</si>
  <si>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</si>
  <si>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</si>
  <si>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</si>
  <si>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</si>
  <si>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</si>
  <si>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</si>
  <si>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</si>
  <si>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</si>
  <si>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</si>
  <si>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</si>
  <si>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</si>
  <si>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</si>
  <si>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</si>
  <si>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</si>
  <si>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</si>
  <si>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</si>
  <si>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</si>
  <si>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</si>
  <si>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</si>
  <si>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</si>
  <si>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</si>
  <si>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</si>
  <si>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</si>
  <si>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</si>
  <si>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</si>
  <si>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</si>
  <si>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</si>
  <si>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</si>
  <si>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</si>
  <si>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</si>
  <si>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</si>
  <si>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</si>
  <si>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</si>
  <si>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</si>
  <si>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</si>
  <si>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</si>
  <si>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</si>
  <si>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</si>
  <si>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</si>
  <si>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</si>
  <si>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</si>
  <si>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</si>
  <si>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</si>
  <si>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</si>
  <si>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</si>
  <si>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</si>
  <si>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</si>
  <si>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</si>
  <si>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</si>
  <si>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</si>
  <si>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</si>
  <si>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</si>
  <si>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</si>
  <si>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</si>
  <si>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</si>
  <si>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</si>
  <si>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</si>
  <si>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</si>
  <si>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</si>
  <si>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</si>
  <si>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</si>
  <si>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</si>
  <si>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</si>
  <si>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</si>
  <si>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</si>
  <si>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</si>
  <si>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</si>
  <si>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</si>
  <si>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</si>
  <si>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</si>
  <si>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</si>
  <si>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</si>
  <si>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</si>
  <si>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</si>
  <si>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</si>
  <si>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</si>
  <si>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</si>
  <si>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</si>
  <si>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</si>
  <si>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</si>
  <si>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</si>
  <si>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</si>
  <si>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</si>
  <si>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</si>
  <si>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</si>
  <si>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</si>
  <si>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</si>
  <si>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</si>
  <si>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</si>
  <si>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</si>
  <si>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</si>
  <si>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</si>
  <si>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</si>
  <si>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</si>
  <si>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</si>
  <si>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</si>
  <si>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</si>
  <si>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</si>
  <si>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</si>
  <si>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</si>
  <si>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</si>
  <si>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</si>
  <si>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</si>
  <si>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</si>
  <si>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</si>
  <si>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</si>
  <si>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</si>
  <si>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</si>
  <si>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</si>
  <si>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</si>
  <si>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</si>
  <si>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</si>
  <si>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</si>
  <si>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</si>
  <si>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</si>
  <si>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</si>
  <si>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</si>
  <si>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</si>
  <si>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</si>
  <si>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</si>
  <si>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</si>
  <si>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</si>
  <si>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</si>
  <si>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</si>
  <si>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</si>
  <si>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</si>
  <si>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</si>
  <si>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</si>
  <si>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</si>
  <si>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</si>
  <si>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</si>
  <si>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</si>
  <si>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</si>
  <si>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</si>
  <si>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</si>
  <si>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</si>
  <si>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</si>
  <si>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</si>
  <si>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</si>
  <si>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</si>
  <si>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</si>
  <si>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</si>
  <si>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</si>
  <si>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</si>
  <si>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</si>
  <si>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</si>
  <si>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</si>
  <si>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</si>
  <si>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</si>
  <si>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</si>
  <si>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</si>
  <si>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</si>
  <si>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</si>
  <si>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</si>
  <si>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</si>
  <si>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</si>
  <si>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</si>
  <si>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</si>
  <si>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</si>
  <si>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</si>
  <si>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</si>
  <si>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</si>
  <si>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</si>
  <si>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</si>
  <si>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</si>
  <si>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</si>
  <si>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</si>
  <si>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</si>
  <si>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</si>
  <si>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</si>
  <si>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</si>
  <si>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</si>
  <si>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</si>
  <si>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</si>
  <si>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</si>
  <si>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</si>
  <si>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</si>
  <si>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</si>
  <si>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</si>
  <si>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</si>
  <si>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</si>
  <si>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</si>
  <si>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</si>
  <si>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</si>
  <si>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</si>
  <si>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</si>
  <si>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</si>
  <si>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</si>
  <si>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</si>
  <si>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</si>
  <si>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</si>
  <si>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</si>
  <si>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</si>
  <si>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</si>
  <si>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</si>
  <si>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</si>
  <si>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</si>
  <si>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</si>
  <si>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</si>
  <si>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</si>
  <si>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</si>
  <si>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</si>
  <si>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</si>
  <si>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</si>
  <si>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</si>
  <si>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</si>
  <si>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</si>
  <si>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</si>
  <si>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</si>
  <si>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</si>
  <si>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</si>
  <si>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</si>
  <si>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</si>
  <si>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</si>
  <si>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</si>
  <si>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</si>
  <si>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</si>
  <si>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</si>
  <si>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</si>
  <si>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</si>
  <si>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</si>
  <si>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</si>
  <si>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</si>
  <si>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</si>
  <si>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</si>
  <si>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</si>
  <si>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</si>
  <si>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</si>
  <si>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</si>
  <si>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</si>
  <si>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</si>
  <si>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</si>
  <si>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</si>
  <si>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</si>
  <si>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</si>
  <si>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</si>
  <si>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</si>
  <si>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</si>
  <si>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</si>
  <si>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</si>
  <si>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</si>
  <si>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</si>
  <si>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</si>
  <si>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</si>
  <si>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</si>
  <si>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</si>
  <si>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</si>
  <si>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</si>
  <si>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</si>
  <si>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</si>
  <si>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</si>
  <si>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</si>
  <si>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</si>
  <si>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</si>
  <si>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</si>
  <si>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</si>
  <si>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</si>
  <si>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</si>
  <si>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</si>
  <si>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</si>
  <si>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</si>
  <si>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</si>
  <si>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</si>
  <si>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</si>
  <si>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</si>
  <si>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</si>
  <si>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</si>
  <si>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</si>
  <si>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</si>
  <si>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</si>
  <si>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</si>
  <si>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</si>
  <si>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</si>
  <si>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</si>
  <si>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</si>
  <si>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</si>
  <si>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</si>
  <si>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</si>
  <si>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</si>
  <si>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</si>
  <si>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</si>
  <si>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</si>
  <si>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</si>
  <si>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</si>
  <si>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</si>
  <si>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</si>
  <si>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</si>
  <si>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</si>
  <si>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</si>
  <si>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</si>
  <si>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</si>
  <si>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</si>
  <si>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</si>
  <si>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</si>
  <si>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</si>
  <si>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</si>
  <si>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</si>
  <si>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</si>
  <si>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</si>
  <si>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</si>
  <si>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</si>
  <si>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</si>
  <si>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</si>
  <si>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</si>
  <si>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</si>
  <si>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</si>
  <si>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</si>
  <si>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</si>
  <si>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</si>
  <si>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</si>
  <si>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</si>
  <si>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</si>
  <si>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</si>
  <si>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</si>
  <si>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</si>
  <si>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</si>
  <si>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</si>
  <si>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</si>
  <si>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</si>
  <si>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</si>
  <si>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</si>
  <si>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</si>
  <si>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</si>
  <si>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</si>
  <si>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</si>
  <si>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</si>
  <si>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</si>
  <si>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</si>
  <si>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</si>
  <si>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</si>
  <si>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</si>
  <si>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</si>
  <si>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</si>
  <si>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</si>
  <si>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</si>
  <si>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</si>
  <si>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</si>
  <si>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</si>
  <si>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</si>
  <si>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</si>
  <si>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</si>
  <si>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</si>
  <si>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</si>
  <si>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</si>
  <si>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</si>
  <si>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</si>
  <si>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</si>
  <si>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</si>
  <si>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</si>
  <si>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</si>
  <si>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</si>
  <si>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</si>
  <si>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</si>
  <si>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</si>
  <si>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</si>
  <si>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</si>
  <si>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</si>
  <si>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</si>
  <si>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</si>
  <si>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</si>
  <si>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</si>
  <si>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</si>
  <si>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</si>
  <si>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</si>
  <si>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</si>
  <si>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</si>
  <si>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</si>
  <si>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</si>
  <si>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</si>
  <si>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</si>
  <si>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</si>
  <si>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</si>
  <si>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</si>
  <si>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</si>
  <si>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</si>
  <si>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</si>
  <si>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</si>
  <si>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</si>
  <si>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</si>
  <si>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</si>
  <si>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</si>
  <si>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</si>
  <si>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</si>
  <si>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</si>
  <si>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</si>
  <si>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</si>
  <si>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</si>
  <si>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</si>
  <si>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</si>
  <si>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</si>
  <si>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</si>
  <si>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</si>
  <si>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</si>
  <si>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</si>
  <si>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</si>
  <si>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</si>
  <si>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</si>
  <si>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</si>
  <si>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</si>
  <si>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</si>
  <si>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</si>
  <si>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</si>
  <si>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</si>
  <si>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</si>
  <si>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</si>
  <si>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</si>
  <si>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</si>
  <si>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</si>
  <si>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</si>
  <si>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</si>
  <si>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</si>
  <si>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</si>
  <si>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</si>
  <si>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</si>
  <si>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</si>
  <si>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</si>
  <si>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</si>
  <si>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</si>
  <si>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</si>
  <si>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</si>
  <si>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</si>
  <si>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</si>
  <si>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</si>
  <si>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</si>
  <si>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</si>
  <si>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</si>
  <si>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</si>
  <si>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</si>
  <si>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</si>
  <si>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</si>
  <si>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</si>
  <si>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</si>
  <si>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</si>
  <si>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</si>
  <si>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</si>
  <si>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</si>
  <si>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</si>
  <si>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</si>
  <si>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</si>
  <si>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</si>
  <si>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</si>
  <si>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</si>
  <si>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</si>
  <si>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</si>
  <si>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</si>
  <si>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</si>
  <si>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</si>
  <si>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</si>
  <si>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</si>
  <si>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</si>
  <si>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</si>
  <si>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</si>
  <si>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</si>
  <si>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</si>
  <si>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</si>
  <si>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</si>
  <si>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</si>
  <si>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</si>
  <si>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</si>
  <si>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</si>
  <si>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</si>
  <si>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</si>
  <si>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</si>
  <si>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</si>
  <si>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</si>
  <si>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</si>
  <si>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</si>
  <si>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</si>
  <si>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</si>
  <si>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</si>
  <si>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</si>
  <si>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</si>
  <si>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</si>
  <si>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</si>
  <si>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</si>
  <si>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</si>
  <si>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</si>
  <si>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</si>
  <si>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</si>
  <si>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</si>
  <si>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</si>
  <si>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</si>
  <si>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</si>
  <si>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</si>
  <si>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</si>
  <si>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</si>
  <si>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</si>
  <si>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</si>
  <si>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</si>
  <si>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</si>
  <si>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</si>
  <si>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</si>
  <si>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</si>
  <si>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</si>
  <si>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</si>
  <si>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</si>
  <si>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</si>
  <si>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</si>
  <si>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</si>
  <si>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</si>
  <si>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</si>
  <si>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</si>
  <si>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</si>
  <si>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</si>
  <si>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</si>
  <si>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</si>
  <si>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</si>
  <si>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</si>
  <si>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</si>
  <si>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</si>
  <si>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</si>
  <si>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</si>
  <si>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</si>
  <si>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</si>
  <si>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</si>
  <si>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</si>
  <si>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</si>
  <si>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</si>
  <si>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</si>
  <si>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</si>
  <si>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</si>
  <si>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</si>
  <si>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</si>
  <si>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</si>
  <si>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</si>
  <si>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</si>
  <si>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</si>
  <si>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</si>
  <si>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</si>
  <si>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</si>
  <si>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</si>
  <si>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</si>
  <si>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</si>
  <si>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</si>
  <si>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</si>
  <si>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</si>
  <si>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</si>
  <si>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</si>
  <si>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</si>
  <si>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</si>
  <si>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</si>
  <si>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</si>
  <si>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</si>
  <si>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</si>
  <si>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</si>
  <si>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</si>
  <si>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</si>
  <si>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</si>
  <si>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</si>
  <si>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</si>
  <si>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</si>
  <si>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</si>
  <si>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</si>
  <si>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</si>
  <si>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</si>
  <si>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</si>
  <si>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</si>
  <si>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</si>
  <si>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</si>
  <si>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</si>
  <si>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</si>
  <si>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</si>
  <si>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</si>
  <si>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</si>
  <si>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</si>
  <si>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</si>
  <si>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</si>
  <si>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</si>
  <si>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</si>
  <si>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</si>
  <si>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</si>
  <si>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</si>
  <si>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</si>
  <si>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</si>
  <si>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</si>
  <si>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</si>
  <si>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</si>
  <si>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</si>
  <si>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</si>
  <si>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</si>
  <si>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</si>
  <si>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</si>
  <si>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</si>
  <si>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</si>
  <si>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</si>
  <si>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</si>
  <si>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</si>
  <si>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</si>
  <si>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</si>
  <si>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</si>
  <si>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</si>
  <si>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</si>
  <si>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</si>
  <si>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</si>
  <si>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</si>
  <si>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</si>
  <si>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</si>
  <si>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</si>
  <si>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</si>
  <si>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</si>
  <si>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</si>
  <si>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</si>
  <si>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</si>
  <si>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</si>
  <si>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</si>
  <si>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</si>
  <si>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</si>
  <si>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</si>
  <si>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</si>
  <si>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</si>
  <si>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</si>
  <si>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</si>
  <si>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</si>
  <si>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</si>
  <si>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</si>
  <si>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</si>
  <si>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</si>
  <si>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</si>
  <si>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</si>
  <si>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</si>
  <si>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</si>
  <si>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</si>
  <si>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</si>
  <si>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</si>
  <si>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</si>
  <si>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</si>
  <si>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</si>
  <si>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</si>
  <si>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</si>
  <si>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</si>
  <si>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</si>
  <si>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</si>
  <si>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</si>
  <si>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</si>
  <si>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</si>
  <si>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</si>
  <si>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</si>
  <si>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</si>
  <si>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</si>
  <si>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</si>
  <si>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</si>
  <si>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</si>
  <si>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</si>
  <si>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</si>
  <si>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</si>
  <si>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</si>
  <si>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</si>
  <si>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</si>
  <si>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</si>
  <si>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</si>
  <si>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</si>
  <si>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</si>
  <si>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</si>
  <si>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</si>
  <si>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</si>
  <si>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</si>
  <si>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</si>
  <si>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</si>
  <si>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</si>
  <si>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</si>
  <si>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</si>
  <si>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</si>
  <si>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</si>
  <si>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</si>
  <si>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</si>
  <si>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</si>
  <si>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</si>
  <si>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</si>
  <si>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</si>
  <si>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</si>
  <si>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</si>
  <si>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</si>
  <si>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</si>
  <si>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</si>
  <si>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</si>
  <si>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</si>
  <si>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</si>
  <si>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</si>
  <si>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</si>
  <si>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</si>
  <si>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</si>
  <si>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</si>
  <si>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</si>
  <si>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</si>
  <si>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</si>
  <si>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</si>
  <si>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</si>
  <si>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</si>
  <si>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</si>
  <si>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</si>
  <si>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</si>
  <si>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</si>
  <si>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</si>
  <si>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</si>
  <si>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</si>
  <si>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</si>
  <si>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</si>
  <si>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</si>
  <si>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</si>
  <si>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</si>
  <si>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</si>
  <si>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</si>
  <si>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</si>
  <si>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</si>
  <si>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</si>
  <si>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</si>
  <si>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</si>
  <si>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</si>
  <si>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</si>
  <si>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</si>
  <si>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</si>
  <si>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</si>
  <si>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</si>
  <si>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</si>
  <si>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</si>
  <si>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</si>
  <si>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</si>
  <si>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</si>
  <si>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</si>
  <si>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</si>
  <si>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</si>
  <si>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</si>
  <si>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</si>
  <si>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</si>
  <si>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</si>
  <si>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</si>
  <si>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</si>
  <si>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</si>
  <si>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</si>
  <si>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</si>
  <si>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</si>
  <si>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</si>
  <si>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</si>
  <si>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</si>
  <si>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</si>
  <si>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</si>
  <si>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</si>
  <si>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</si>
  <si>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</si>
  <si>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</si>
  <si>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</si>
  <si>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</si>
  <si>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</si>
  <si>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</si>
  <si>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</si>
  <si>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</si>
  <si>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</si>
  <si>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</si>
  <si>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</si>
  <si>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</si>
  <si>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</si>
  <si>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</si>
  <si>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</si>
  <si>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</si>
  <si>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</si>
  <si>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</si>
  <si>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</si>
  <si>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</si>
  <si>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</si>
  <si>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</si>
  <si>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</si>
  <si>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</si>
  <si>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</si>
  <si>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</si>
  <si>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</si>
  <si>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</si>
  <si>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</si>
  <si>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</si>
  <si>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</si>
  <si>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</si>
  <si>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</si>
  <si>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</si>
  <si>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</si>
  <si>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</si>
  <si>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</si>
  <si>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</si>
  <si>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</si>
  <si>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</si>
  <si>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</si>
  <si>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</si>
  <si>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</si>
  <si>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</si>
  <si>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</si>
  <si>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</si>
  <si>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</si>
  <si>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</si>
  <si>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</si>
  <si>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</si>
  <si>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</si>
  <si>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</si>
  <si>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</si>
  <si>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</si>
  <si>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</si>
  <si>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</si>
  <si>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</si>
  <si>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</si>
  <si>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</si>
  <si>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</si>
  <si>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</si>
  <si>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</si>
  <si>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</si>
  <si>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</si>
  <si>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</si>
  <si>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</si>
  <si>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</si>
  <si>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</si>
  <si>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</si>
  <si>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</si>
  <si>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</si>
  <si>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</si>
  <si>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</si>
  <si>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</si>
  <si>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</si>
  <si>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</si>
  <si>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</si>
  <si>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</si>
  <si>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</si>
  <si>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</si>
  <si>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</si>
  <si>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</si>
  <si>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</si>
  <si>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</si>
  <si>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</si>
  <si>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</si>
  <si>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</si>
  <si>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</si>
  <si>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</si>
  <si>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</si>
  <si>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</si>
  <si>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</si>
  <si>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</si>
  <si>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</si>
  <si>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</si>
  <si>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</si>
  <si>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</si>
  <si>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</si>
  <si>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</si>
  <si>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</si>
  <si>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</si>
  <si>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</si>
  <si>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</si>
  <si>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</si>
  <si>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</si>
  <si>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</si>
  <si>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</si>
  <si>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</si>
  <si>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</si>
  <si>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</si>
  <si>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</si>
  <si>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</si>
  <si>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</si>
  <si>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</si>
  <si>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</si>
  <si>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</si>
  <si>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</si>
  <si>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</si>
  <si>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</si>
  <si>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</si>
  <si>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</si>
  <si>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</si>
  <si>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</si>
  <si>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</si>
  <si>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</si>
  <si>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</si>
  <si>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</si>
  <si>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</si>
  <si>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</si>
  <si>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</si>
  <si>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</si>
  <si>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</si>
  <si>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</si>
  <si>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</si>
  <si>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</si>
  <si>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</si>
  <si>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</si>
  <si>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</si>
  <si>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</si>
  <si>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</si>
  <si>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</si>
  <si>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</si>
  <si>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</si>
  <si>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</si>
  <si>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</si>
  <si>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</si>
  <si>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</si>
  <si>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</si>
  <si>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</si>
  <si>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</si>
  <si>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</si>
  <si>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</si>
  <si>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</si>
  <si>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</si>
  <si>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</si>
  <si>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</si>
  <si>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</si>
  <si>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</si>
  <si>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</si>
  <si>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</si>
  <si>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</si>
  <si>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</si>
  <si>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</si>
  <si>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</si>
  <si>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</si>
  <si>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</si>
  <si>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</si>
  <si>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</si>
  <si>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</si>
  <si>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</si>
  <si>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</si>
  <si>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</si>
  <si>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</si>
  <si>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</si>
  <si>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</si>
  <si>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</si>
  <si>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</si>
  <si>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</si>
  <si>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</si>
  <si>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</si>
  <si>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</si>
  <si>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</si>
  <si>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</si>
  <si>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</si>
  <si>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</si>
  <si>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</si>
  <si>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</si>
  <si>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</si>
  <si>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</si>
  <si>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</si>
  <si>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</si>
  <si>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</si>
  <si>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</si>
  <si>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</si>
  <si>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</si>
  <si>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</si>
  <si>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</si>
  <si>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</si>
  <si>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</si>
  <si>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</si>
  <si>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</si>
  <si>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</si>
  <si>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</si>
  <si>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</si>
  <si>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</si>
  <si>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</si>
  <si>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</si>
  <si>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</si>
  <si>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</si>
  <si>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</si>
  <si>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</si>
  <si>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</si>
  <si>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</si>
  <si>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</si>
  <si>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</si>
  <si>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</si>
  <si>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</si>
  <si>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</si>
  <si>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</si>
  <si>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</si>
  <si>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</si>
  <si>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</si>
  <si>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</si>
  <si>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</si>
  <si>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</si>
  <si>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</si>
  <si>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</si>
  <si>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</si>
  <si>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</si>
  <si>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</si>
  <si>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</si>
  <si>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</si>
  <si>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</si>
  <si>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</si>
  <si>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</si>
  <si>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</si>
  <si>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</si>
  <si>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</si>
  <si>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</si>
  <si>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</si>
  <si>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</si>
  <si>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</si>
  <si>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</si>
  <si>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</si>
  <si>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</si>
  <si>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</si>
  <si>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</si>
  <si>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</si>
  <si>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</si>
  <si>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</si>
  <si>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</si>
  <si>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</si>
  <si>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</si>
  <si>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</si>
  <si>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</si>
  <si>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</si>
  <si>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</si>
  <si>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</si>
  <si>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</si>
  <si>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</si>
  <si>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</si>
  <si>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</si>
  <si>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</si>
  <si>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</si>
  <si>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</si>
  <si>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</si>
  <si>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</si>
  <si>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</si>
  <si>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</si>
  <si>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</si>
  <si>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</si>
  <si>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</si>
  <si>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</si>
  <si>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</si>
  <si>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</si>
  <si>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</si>
  <si>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</si>
  <si>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</si>
  <si>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</si>
  <si>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</si>
  <si>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</si>
  <si>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</si>
  <si>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</si>
  <si>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</si>
  <si>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</si>
  <si>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</si>
  <si>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</si>
  <si>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</si>
  <si>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</si>
  <si>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</si>
  <si>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</si>
  <si>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</si>
  <si>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</si>
  <si>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</si>
  <si>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</si>
  <si>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</si>
  <si>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</si>
  <si>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</si>
  <si>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</si>
  <si>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</si>
  <si>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</si>
  <si>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</si>
  <si>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</si>
  <si>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</si>
  <si>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</si>
  <si>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</si>
  <si>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</si>
  <si>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</si>
  <si>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</si>
  <si>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</si>
  <si>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</si>
  <si>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</si>
  <si>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</si>
  <si>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</si>
  <si>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</si>
  <si>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</si>
  <si>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</si>
  <si>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</si>
  <si>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</si>
  <si>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</si>
  <si>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</si>
  <si>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</si>
  <si>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</si>
  <si>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</si>
  <si>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</si>
  <si>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</si>
  <si>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</si>
  <si>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</si>
  <si>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</si>
  <si>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</si>
  <si>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</si>
  <si>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</si>
  <si>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</si>
  <si>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</si>
  <si>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</si>
  <si>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</si>
  <si>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</si>
  <si>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</si>
  <si>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</si>
  <si>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</si>
  <si>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</si>
  <si>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</si>
  <si>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</si>
  <si>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</si>
  <si>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</si>
  <si>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</si>
  <si>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</si>
  <si>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</si>
  <si>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</si>
  <si>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</si>
  <si>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</si>
  <si>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</si>
  <si>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</si>
  <si>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</si>
  <si>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</si>
  <si>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</si>
  <si>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</si>
  <si>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</si>
  <si>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</si>
  <si>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</si>
  <si>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</si>
  <si>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</si>
  <si>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</si>
  <si>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</si>
  <si>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</si>
  <si>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</si>
  <si>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</si>
  <si>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</si>
  <si>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</si>
  <si>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</si>
  <si>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</si>
  <si>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</si>
  <si>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</si>
  <si>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</si>
  <si>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</si>
  <si>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</si>
  <si>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</si>
  <si>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</si>
  <si>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</si>
  <si>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</si>
  <si>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</si>
  <si>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</si>
  <si>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</si>
  <si>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</si>
  <si>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</si>
  <si>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</si>
  <si>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</si>
  <si>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</si>
  <si>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</si>
  <si>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</si>
  <si>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</si>
  <si>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</si>
  <si>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</si>
  <si>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</si>
  <si>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</si>
  <si>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</si>
  <si>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</si>
  <si>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</si>
  <si>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</si>
  <si>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</si>
  <si>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</si>
  <si>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</si>
  <si>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</si>
  <si>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</si>
  <si>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</si>
  <si>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</si>
  <si>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</si>
  <si>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</si>
  <si>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</si>
  <si>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</si>
  <si>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</si>
  <si>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</si>
  <si>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</si>
  <si>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</si>
  <si>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</si>
  <si>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</si>
  <si>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</si>
  <si>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</si>
  <si>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</si>
  <si>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</si>
  <si>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</si>
  <si>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</si>
  <si>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</si>
  <si>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</si>
  <si>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</si>
  <si>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</si>
  <si>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</si>
  <si>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</si>
  <si>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</si>
  <si>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</si>
  <si>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</si>
  <si>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</si>
  <si>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</si>
  <si>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</si>
  <si>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</si>
  <si>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</si>
  <si>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</si>
  <si>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</si>
  <si>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</si>
  <si>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</si>
  <si>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</si>
  <si>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</si>
  <si>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</si>
  <si>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</si>
  <si>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</si>
  <si>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</si>
  <si>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</si>
  <si>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</si>
  <si>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</si>
  <si>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</si>
  <si>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</si>
  <si>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</si>
  <si>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</si>
  <si>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</si>
  <si>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</si>
  <si>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</si>
  <si>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</si>
  <si>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</si>
  <si>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</si>
  <si>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</si>
  <si>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</si>
  <si>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</si>
  <si>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</si>
  <si>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</si>
  <si>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</si>
  <si>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</si>
  <si>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</si>
  <si>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</si>
  <si>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</si>
  <si>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</si>
  <si>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</si>
  <si>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</si>
  <si>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</si>
  <si>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</si>
  <si>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</si>
  <si>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</si>
  <si>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</si>
  <si>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</si>
  <si>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</si>
  <si>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</si>
  <si>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</si>
  <si>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</si>
  <si>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</si>
  <si>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</si>
  <si>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</si>
  <si>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</si>
  <si>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</si>
  <si>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</si>
  <si>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</si>
  <si>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</si>
  <si>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</si>
  <si>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</si>
  <si>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</si>
  <si>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</si>
  <si>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</si>
  <si>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</si>
  <si>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</si>
  <si>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</si>
  <si>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</si>
  <si>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</si>
  <si>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</si>
  <si>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</si>
  <si>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</si>
  <si>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</si>
  <si>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</si>
  <si>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</si>
  <si>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</si>
  <si>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</si>
  <si>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</si>
  <si>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</si>
  <si>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</si>
  <si>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</si>
  <si>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</si>
  <si>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</si>
  <si>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</si>
  <si>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</si>
  <si>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</si>
  <si>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</si>
  <si>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</si>
  <si>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</si>
  <si>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</si>
  <si>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</si>
  <si>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</si>
  <si>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</si>
  <si>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</si>
  <si>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</si>
  <si>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</si>
  <si>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</si>
  <si>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</si>
  <si>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</si>
  <si>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</si>
  <si>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</si>
  <si>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</si>
  <si>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</si>
  <si>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</si>
  <si>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</si>
  <si>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</si>
  <si>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</si>
  <si>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</si>
  <si>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</si>
  <si>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</si>
  <si>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</si>
  <si>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</si>
  <si>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</si>
  <si>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</si>
  <si>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</si>
  <si>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</si>
  <si>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</si>
  <si>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</si>
  <si>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</si>
  <si>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</si>
  <si>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</si>
  <si>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</si>
  <si>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</si>
  <si>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</si>
  <si>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</si>
  <si>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</si>
  <si>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</si>
  <si>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</si>
  <si>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</si>
  <si>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</si>
  <si>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</si>
  <si>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</si>
  <si>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</si>
  <si>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</si>
  <si>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</si>
  <si>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</si>
  <si>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</si>
  <si>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</si>
  <si>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</si>
  <si>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</si>
  <si>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</si>
  <si>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</si>
  <si>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</si>
  <si>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</si>
  <si>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</si>
  <si>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</si>
  <si>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</si>
  <si>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</si>
  <si>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</si>
  <si>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</si>
  <si>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</si>
  <si>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</si>
  <si>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</si>
  <si>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</si>
  <si>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</si>
  <si>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</si>
  <si>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</si>
  <si>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</si>
  <si>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</si>
  <si>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</si>
  <si>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</si>
  <si>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</si>
  <si>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</si>
  <si>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</si>
  <si>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</si>
  <si>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</si>
  <si>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</si>
  <si>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</si>
  <si>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</si>
  <si>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</si>
  <si>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</si>
  <si>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</si>
  <si>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</si>
  <si>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</si>
  <si>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</si>
  <si>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</si>
  <si>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</si>
  <si>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</si>
  <si>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</si>
  <si>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</si>
  <si>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</si>
  <si>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</si>
  <si>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</si>
  <si>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</si>
  <si>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</si>
  <si>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</si>
  <si>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</si>
  <si>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</si>
  <si>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</si>
  <si>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</si>
  <si>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</si>
  <si>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</si>
  <si>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</si>
  <si>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</si>
  <si>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</si>
  <si>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</si>
  <si>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</si>
  <si>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</si>
  <si>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</si>
  <si>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</si>
  <si>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</si>
  <si>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</si>
  <si>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</si>
  <si>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</si>
  <si>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</si>
  <si>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</si>
  <si>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</si>
  <si>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</si>
  <si>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</si>
  <si>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</si>
  <si>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</si>
  <si>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</si>
  <si>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</si>
  <si>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</si>
  <si>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</si>
  <si>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</si>
  <si>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</si>
  <si>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</si>
  <si>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</si>
  <si>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</si>
  <si>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</si>
  <si>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</si>
  <si>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</si>
  <si>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</si>
  <si>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</si>
  <si>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</si>
  <si>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</si>
  <si>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</si>
  <si>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</si>
  <si>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</si>
  <si>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</si>
  <si>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</si>
  <si>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</si>
  <si>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</si>
  <si>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</si>
  <si>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</si>
  <si>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</si>
  <si>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</si>
  <si>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</si>
  <si>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</si>
  <si>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</si>
  <si>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</si>
  <si>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</si>
  <si>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</si>
  <si>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</si>
  <si>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</si>
  <si>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</si>
  <si>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</si>
  <si>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</si>
  <si>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</si>
  <si>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</si>
  <si>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</si>
  <si>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</si>
  <si>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</si>
  <si>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</si>
  <si>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</si>
  <si>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</si>
  <si>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</si>
  <si>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</si>
  <si>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</si>
  <si>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</si>
  <si>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</si>
  <si>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</si>
  <si>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</si>
  <si>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</si>
  <si>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</si>
  <si>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</si>
  <si>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</si>
  <si>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</si>
  <si>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</si>
  <si>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</si>
  <si>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</si>
  <si>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</si>
  <si>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</si>
  <si>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</si>
  <si>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</si>
  <si>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</si>
  <si>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</si>
  <si>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</si>
  <si>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</si>
  <si>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</si>
  <si>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</si>
  <si>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</si>
  <si>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</si>
  <si>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</si>
  <si>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</si>
  <si>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</si>
  <si>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</si>
  <si>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</si>
  <si>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</si>
  <si>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</si>
  <si>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</si>
  <si>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</si>
  <si>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</si>
  <si>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</si>
  <si>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</si>
  <si>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</si>
  <si>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</si>
  <si>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</si>
  <si>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</si>
  <si>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</si>
  <si>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</si>
  <si>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</si>
  <si>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</si>
  <si>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</si>
  <si>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</si>
  <si>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</si>
  <si>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</si>
  <si>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</si>
  <si>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</si>
  <si>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</si>
  <si>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</si>
  <si>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</si>
  <si>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</si>
  <si>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</si>
  <si>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</si>
  <si>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</si>
  <si>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</si>
  <si>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</si>
  <si>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</si>
  <si>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</si>
  <si>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</si>
  <si>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</si>
  <si>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</si>
  <si>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</si>
  <si>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</si>
  <si>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</si>
  <si>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</si>
  <si>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</si>
  <si>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</si>
  <si>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</si>
  <si>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</si>
  <si>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</si>
  <si>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</si>
  <si>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</si>
  <si>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</si>
  <si>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</si>
  <si>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</si>
  <si>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</si>
  <si>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</si>
  <si>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</si>
  <si>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</si>
  <si>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</si>
  <si>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</si>
  <si>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</si>
  <si>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</si>
  <si>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</si>
  <si>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</si>
  <si>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</si>
  <si>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</si>
  <si>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</si>
  <si>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</si>
  <si>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</si>
  <si>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</si>
  <si>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</si>
  <si>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</si>
  <si>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</si>
  <si>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</si>
  <si>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</si>
  <si>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</si>
  <si>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</si>
  <si>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</si>
  <si>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</si>
  <si>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</si>
  <si>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</si>
  <si>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</si>
  <si>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</si>
  <si>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</si>
  <si>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</si>
  <si>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</si>
  <si>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</si>
  <si>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</si>
  <si>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</si>
  <si>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</si>
  <si>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</si>
  <si>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</si>
  <si>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</si>
  <si>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</si>
  <si>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</si>
  <si>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</si>
  <si>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</si>
  <si>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</si>
  <si>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</si>
  <si>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</si>
  <si>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</si>
  <si>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</si>
  <si>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</si>
  <si>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</si>
  <si>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</si>
  <si>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</si>
  <si>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</si>
  <si>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</si>
  <si>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</si>
  <si>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</si>
  <si>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</si>
  <si>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</si>
  <si>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</si>
  <si>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</si>
  <si>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</si>
  <si>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</si>
  <si>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</si>
  <si>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</si>
  <si>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</si>
  <si>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</si>
  <si>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</si>
  <si>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</si>
  <si>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</si>
  <si>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</si>
  <si>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</si>
  <si>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</si>
  <si>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</si>
  <si>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</si>
  <si>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</si>
  <si>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</si>
  <si>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</si>
  <si>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</si>
  <si>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</si>
  <si>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</si>
  <si>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</si>
  <si>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</si>
  <si>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</si>
  <si>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</si>
  <si>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</si>
  <si>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</si>
  <si>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</si>
  <si>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</si>
  <si>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</si>
  <si>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</si>
  <si>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</si>
  <si>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</si>
  <si>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</si>
  <si>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</si>
  <si>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</si>
  <si>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</si>
  <si>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</si>
  <si>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</si>
  <si>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</si>
  <si>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</si>
  <si>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</si>
  <si>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</si>
  <si>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</si>
  <si>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</si>
  <si>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</si>
  <si>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</si>
  <si>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</si>
  <si>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</si>
  <si>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</si>
  <si>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</si>
  <si>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</si>
  <si>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</si>
  <si>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</si>
  <si>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</si>
  <si>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</si>
  <si>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</si>
  <si>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</si>
  <si>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</si>
  <si>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</si>
  <si>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</si>
  <si>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</si>
  <si>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</si>
  <si>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</si>
  <si>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</si>
  <si>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</si>
  <si>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</si>
  <si>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</si>
  <si>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</si>
  <si>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</si>
  <si>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</si>
  <si>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</si>
  <si>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</si>
  <si>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</si>
  <si>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</si>
  <si>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</si>
  <si>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</si>
  <si>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</si>
  <si>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</si>
  <si>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</si>
  <si>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</si>
  <si>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</si>
  <si>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</si>
  <si>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</si>
  <si>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</si>
  <si>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</si>
  <si>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</si>
  <si>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</si>
  <si>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</si>
  <si>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</si>
  <si>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</si>
  <si>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</si>
  <si>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</si>
  <si>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</si>
  <si>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</si>
  <si>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</si>
  <si>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</si>
  <si>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</si>
  <si>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</si>
  <si>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</si>
  <si>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</si>
  <si>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</si>
  <si>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</si>
  <si>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</si>
  <si>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</si>
  <si>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</si>
  <si>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</si>
  <si>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</si>
  <si>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</si>
  <si>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</si>
  <si>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</si>
  <si>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</si>
  <si>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</si>
  <si>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</si>
  <si>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</si>
  <si>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</si>
  <si>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</si>
  <si>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</si>
  <si>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</si>
  <si>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</si>
  <si>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</si>
  <si>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</si>
  <si>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</si>
  <si>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</si>
  <si>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</si>
  <si>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</si>
  <si>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</si>
  <si>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</si>
  <si>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</si>
  <si>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</si>
  <si>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</si>
  <si>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</si>
  <si>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</si>
  <si>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</si>
  <si>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</si>
  <si>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</si>
  <si>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</si>
  <si>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</si>
  <si>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</si>
  <si>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</si>
  <si>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</si>
  <si>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</si>
  <si>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</si>
  <si>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</si>
  <si>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</si>
  <si>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</si>
  <si>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</si>
  <si>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</si>
  <si>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</si>
  <si>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</si>
  <si>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</si>
  <si>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</si>
  <si>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</si>
  <si>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</si>
  <si>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</si>
  <si>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</si>
  <si>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</si>
  <si>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</si>
  <si>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</si>
  <si>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</si>
  <si>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</si>
  <si>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</si>
  <si>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</si>
  <si>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</si>
  <si>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</si>
  <si>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</si>
  <si>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</si>
  <si>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</si>
  <si>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</si>
  <si>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</si>
  <si>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</si>
  <si>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</si>
  <si>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</si>
  <si>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</si>
  <si>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</si>
  <si>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</si>
  <si>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</si>
  <si>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</si>
  <si>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</si>
  <si>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</si>
  <si>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</si>
  <si>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</si>
  <si>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</si>
  <si>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</si>
  <si>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</si>
  <si>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</si>
  <si>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</si>
  <si>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</si>
  <si>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</si>
  <si>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</si>
  <si>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</si>
  <si>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</si>
  <si>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</si>
  <si>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</si>
  <si>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</si>
  <si>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</si>
  <si>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</si>
  <si>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</si>
  <si>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</si>
  <si>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</si>
  <si>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</si>
  <si>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</si>
  <si>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</si>
  <si>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</si>
  <si>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</si>
  <si>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</si>
  <si>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</si>
  <si>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</si>
  <si>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</si>
  <si>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</si>
  <si>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</si>
  <si>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</si>
  <si>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</si>
  <si>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</si>
  <si>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</si>
  <si>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</si>
  <si>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</si>
  <si>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</si>
  <si>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</si>
  <si>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</si>
  <si>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</si>
  <si>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</si>
  <si>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</si>
  <si>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</si>
  <si>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</si>
  <si>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</si>
  <si>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</si>
  <si>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</si>
  <si>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</si>
  <si>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</si>
  <si>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</si>
  <si>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</si>
  <si>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</si>
  <si>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</si>
  <si>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</si>
  <si>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</si>
  <si>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</si>
  <si>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</si>
  <si>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</si>
  <si>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</si>
  <si>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</si>
  <si>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</si>
  <si>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</si>
  <si>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</si>
  <si>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</si>
  <si>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</si>
  <si>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</si>
  <si>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</si>
  <si>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</si>
  <si>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</si>
  <si>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</si>
  <si>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</si>
  <si>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</si>
  <si>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</si>
  <si>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</si>
  <si>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</si>
  <si>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</si>
  <si>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</si>
  <si>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</si>
  <si>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</si>
  <si>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</si>
  <si>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</si>
  <si>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</si>
  <si>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</si>
  <si>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</si>
  <si>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</si>
  <si>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</si>
  <si>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</si>
  <si>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</si>
  <si>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</si>
  <si>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</si>
  <si>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</si>
  <si>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</si>
  <si>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</si>
  <si>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</si>
  <si>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</si>
  <si>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</si>
  <si>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</si>
  <si>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</si>
  <si>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</si>
  <si>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</si>
  <si>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</si>
  <si>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</si>
  <si>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</si>
  <si>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</si>
  <si>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</si>
  <si>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</si>
  <si>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</si>
  <si>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</si>
  <si>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</si>
  <si>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</si>
  <si>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</si>
  <si>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</si>
  <si>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</si>
  <si>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</si>
  <si>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</si>
  <si>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</si>
  <si>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</si>
  <si>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</si>
  <si>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</si>
  <si>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</si>
  <si>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</si>
  <si>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</si>
  <si>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</si>
  <si>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</si>
  <si>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</si>
  <si>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</si>
  <si>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</si>
  <si>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</si>
  <si>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</si>
  <si>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</si>
  <si>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</si>
  <si>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</si>
  <si>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</si>
  <si>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</si>
  <si>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</si>
  <si>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</si>
  <si>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</si>
  <si>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</si>
  <si>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</si>
  <si>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</si>
  <si>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</si>
  <si>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</si>
  <si>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</si>
  <si>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</si>
  <si>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</si>
  <si>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</si>
  <si>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</si>
  <si>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</si>
  <si>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</si>
  <si>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</si>
  <si>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</si>
  <si>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</si>
  <si>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</si>
  <si>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</si>
  <si>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</si>
  <si>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</si>
  <si>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</si>
  <si>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</si>
  <si>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</si>
  <si>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</si>
  <si>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</si>
  <si>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</si>
  <si>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</si>
  <si>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</si>
  <si>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</si>
  <si>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</si>
  <si>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</si>
  <si>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</si>
  <si>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</si>
  <si>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</si>
  <si>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</si>
  <si>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</si>
  <si>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</si>
  <si>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</si>
  <si>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</si>
  <si>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</si>
  <si>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</si>
  <si>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</si>
  <si>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</si>
  <si>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</si>
  <si>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</si>
  <si>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</si>
  <si>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</si>
  <si>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</si>
  <si>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</si>
  <si>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</si>
  <si>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</si>
  <si>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</si>
  <si>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</si>
  <si>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</si>
  <si>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</si>
  <si>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</si>
  <si>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</si>
  <si>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</si>
  <si>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</si>
  <si>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</si>
  <si>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</si>
  <si>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</si>
  <si>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</si>
  <si>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</si>
  <si>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</si>
  <si>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</si>
  <si>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</si>
  <si>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</si>
  <si>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</si>
  <si>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</si>
  <si>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</si>
  <si>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</si>
  <si>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</si>
  <si>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</si>
  <si>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</si>
  <si>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</si>
  <si>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</si>
  <si>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</si>
  <si>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</si>
  <si>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</si>
  <si>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</si>
  <si>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</si>
  <si>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</si>
  <si>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</si>
  <si>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</si>
  <si>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</si>
  <si>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</si>
  <si>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</si>
  <si>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</si>
  <si>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</si>
  <si>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</si>
  <si>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</si>
  <si>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</si>
  <si>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</si>
  <si>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</si>
  <si>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</si>
  <si>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</si>
  <si>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</si>
  <si>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</si>
  <si>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</si>
  <si>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</si>
  <si>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</si>
  <si>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</si>
  <si>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</si>
  <si>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</si>
  <si>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</si>
  <si>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</si>
  <si>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</si>
  <si>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</si>
  <si>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</si>
  <si>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</si>
  <si>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</si>
  <si>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</si>
  <si>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</si>
  <si>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</si>
  <si>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</si>
  <si>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</si>
  <si>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</si>
  <si>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</si>
  <si>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</si>
  <si>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</si>
  <si>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</si>
  <si>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</si>
  <si>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</si>
  <si>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</si>
  <si>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</si>
  <si>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</si>
  <si>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</si>
  <si>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</si>
  <si>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</si>
  <si>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</si>
  <si>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</si>
  <si>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</si>
  <si>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</si>
  <si>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</si>
  <si>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</si>
  <si>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</si>
  <si>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</si>
  <si>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</si>
  <si>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</si>
  <si>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</si>
  <si>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</si>
  <si>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</si>
  <si>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</si>
  <si>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</si>
  <si>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</si>
  <si>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</si>
  <si>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</si>
  <si>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</si>
  <si>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</si>
  <si>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</si>
  <si>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</si>
  <si>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</si>
  <si>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</si>
  <si>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</si>
  <si>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</si>
  <si>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</si>
  <si>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</si>
  <si>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</si>
  <si>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</si>
  <si>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</si>
  <si>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</si>
  <si>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</si>
  <si>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</si>
  <si>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</si>
  <si>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</si>
  <si>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</si>
  <si>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</si>
  <si>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</si>
  <si>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</si>
  <si>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</si>
  <si>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</si>
  <si>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</si>
  <si>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</si>
  <si>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</si>
  <si>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</si>
  <si>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</si>
  <si>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</si>
  <si>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</si>
  <si>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</si>
  <si>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</si>
  <si>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</si>
  <si>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</si>
  <si>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</si>
  <si>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</si>
  <si>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</si>
  <si>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</si>
  <si>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</si>
  <si>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</si>
  <si>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</si>
  <si>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</si>
  <si>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</si>
  <si>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</si>
  <si>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</si>
  <si>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</si>
  <si>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</si>
  <si>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</si>
  <si>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</si>
  <si>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</si>
  <si>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</si>
  <si>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</si>
  <si>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</si>
  <si>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</si>
  <si>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</si>
  <si>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</si>
  <si>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</si>
  <si>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</si>
  <si>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</si>
  <si>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</si>
  <si>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</si>
  <si>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</si>
  <si>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</si>
  <si>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</si>
  <si>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</si>
  <si>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</si>
  <si>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</si>
  <si>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</si>
  <si>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</si>
  <si>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</si>
  <si>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</si>
  <si>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</si>
  <si>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</si>
  <si>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</si>
  <si>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</si>
  <si>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</si>
  <si>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</si>
  <si>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</si>
  <si>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</si>
  <si>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</si>
  <si>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</si>
  <si>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</si>
  <si>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</si>
  <si>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</si>
  <si>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</si>
  <si>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</si>
  <si>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</si>
  <si>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</si>
  <si>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</si>
  <si>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</si>
  <si>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</si>
  <si>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</si>
  <si>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</si>
  <si>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</si>
  <si>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</si>
  <si>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</si>
  <si>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</si>
  <si>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</si>
  <si>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</si>
  <si>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</si>
  <si>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</si>
  <si>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</si>
  <si>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</si>
  <si>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</si>
  <si>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</si>
  <si>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</si>
  <si>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</si>
  <si>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</si>
  <si>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</si>
  <si>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</si>
  <si>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</si>
  <si>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</si>
  <si>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</si>
  <si>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</si>
  <si>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</si>
  <si>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</si>
  <si>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</si>
  <si>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</si>
  <si>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</si>
  <si>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</si>
  <si>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</si>
  <si>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</si>
  <si>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</si>
  <si>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</si>
  <si>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</si>
  <si>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</si>
  <si>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</si>
  <si>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</si>
  <si>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</si>
  <si>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</si>
  <si>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</si>
  <si>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</si>
  <si>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</si>
  <si>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</si>
  <si>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</si>
  <si>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</si>
  <si>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</si>
  <si>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</si>
  <si>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</si>
  <si>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</si>
  <si>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</si>
  <si>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</si>
  <si>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</si>
  <si>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</si>
  <si>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</si>
  <si>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</si>
  <si>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</si>
  <si>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</si>
  <si>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</si>
  <si>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</si>
  <si>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</si>
  <si>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</si>
  <si>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</si>
  <si>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</si>
  <si>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</si>
  <si>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</si>
  <si>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</si>
  <si>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</si>
  <si>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</si>
  <si>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</si>
  <si>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</si>
  <si>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</si>
  <si>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</si>
  <si>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</si>
  <si>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</si>
  <si>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</si>
  <si>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</si>
  <si>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</si>
  <si>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</si>
  <si>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</si>
  <si>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</si>
  <si>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</si>
  <si>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</si>
  <si>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</si>
  <si>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</si>
  <si>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</si>
  <si>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</si>
  <si>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</si>
  <si>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</si>
  <si>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</si>
  <si>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</si>
  <si>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</si>
  <si>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</si>
  <si>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</si>
  <si>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</si>
  <si>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</si>
  <si>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</si>
  <si>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</si>
  <si>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</si>
  <si>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</si>
  <si>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</si>
  <si>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</si>
  <si>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</si>
  <si>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</si>
  <si>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</si>
  <si>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</si>
  <si>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</si>
  <si>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</si>
  <si>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</si>
  <si>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</si>
  <si>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</si>
  <si>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</si>
  <si>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</si>
  <si>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</si>
  <si>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</si>
  <si>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</si>
  <si>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</si>
  <si>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</si>
  <si>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</si>
  <si>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</si>
  <si>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</si>
  <si>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</si>
  <si>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</si>
  <si>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</si>
  <si>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</si>
  <si>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</si>
  <si>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</si>
  <si>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</si>
  <si>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</si>
  <si>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</si>
  <si>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</si>
  <si>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</si>
  <si>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</si>
  <si>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</si>
  <si>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</si>
  <si>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</si>
  <si>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</si>
  <si>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</si>
  <si>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</si>
  <si>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</si>
  <si>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</si>
  <si>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</si>
  <si>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</si>
  <si>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</si>
  <si>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</si>
  <si>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</si>
  <si>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</si>
  <si>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</si>
  <si>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</si>
  <si>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</si>
  <si>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</si>
  <si>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</si>
  <si>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</si>
  <si>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</si>
  <si>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</si>
  <si>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</si>
  <si>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</si>
  <si>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</si>
  <si>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</si>
  <si>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</si>
  <si>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</si>
  <si>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</si>
  <si>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</si>
  <si>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</si>
  <si>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</si>
  <si>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</si>
  <si>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</si>
  <si>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</si>
  <si>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</si>
  <si>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</si>
  <si>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</si>
  <si>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</si>
  <si>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</si>
  <si>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</si>
  <si>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</si>
  <si>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</si>
  <si>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</si>
  <si>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</si>
  <si>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</si>
  <si>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</si>
  <si>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</si>
  <si>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</si>
  <si>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</si>
  <si>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</si>
  <si>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</si>
  <si>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</si>
  <si>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</si>
  <si>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</si>
  <si>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</si>
  <si>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</si>
  <si>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</si>
  <si>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</si>
  <si>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</si>
  <si>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</si>
  <si>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</si>
  <si>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</si>
  <si>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</si>
  <si>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</si>
  <si>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</si>
  <si>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</si>
  <si>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</si>
  <si>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</si>
  <si>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</si>
  <si>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</si>
  <si>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</si>
  <si>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</si>
  <si>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</si>
  <si>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</si>
  <si>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</si>
  <si>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</si>
  <si>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</si>
  <si>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</si>
  <si>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</si>
  <si>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</si>
  <si>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</si>
  <si>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</si>
  <si>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</si>
  <si>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</si>
  <si>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</si>
  <si>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</si>
  <si>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</si>
  <si>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</si>
  <si>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</si>
  <si>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</si>
  <si>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</si>
  <si>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</si>
  <si>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</si>
  <si>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</si>
  <si>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</si>
  <si>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</si>
  <si>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</si>
  <si>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</si>
  <si>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</si>
  <si>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</si>
  <si>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</si>
  <si>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</si>
  <si>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</si>
  <si>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</si>
  <si>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</si>
  <si>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</si>
  <si>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</si>
  <si>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</si>
  <si>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</si>
  <si>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</si>
  <si>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</si>
  <si>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</si>
  <si>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</si>
  <si>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</si>
  <si>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</si>
  <si>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</si>
  <si>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</si>
  <si>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</si>
  <si>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</si>
  <si>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</si>
  <si>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</si>
  <si>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</si>
  <si>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</si>
  <si>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</si>
  <si>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</si>
  <si>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</si>
  <si>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</si>
  <si>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</si>
  <si>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</si>
  <si>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</si>
  <si>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</si>
  <si>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</si>
  <si>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</si>
  <si>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</si>
  <si>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</si>
  <si>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</si>
  <si>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</si>
  <si>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</si>
  <si>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</si>
  <si>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</si>
  <si>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</si>
  <si>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</si>
  <si>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</si>
  <si>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</si>
  <si>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</si>
  <si>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</si>
  <si>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</si>
  <si>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</si>
  <si>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</si>
  <si>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</si>
  <si>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</si>
  <si>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</si>
  <si>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</si>
  <si>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</si>
  <si>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</si>
  <si>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</si>
  <si>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</si>
  <si>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</si>
  <si>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</si>
  <si>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</si>
  <si>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</si>
  <si>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</si>
  <si>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</si>
  <si>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</si>
  <si>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</si>
  <si>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</si>
  <si>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</si>
  <si>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</si>
  <si>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</si>
  <si>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</si>
  <si>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</si>
  <si>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</si>
  <si>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</si>
  <si>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</si>
  <si>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</si>
  <si>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</si>
  <si>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</si>
  <si>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</si>
  <si>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</si>
  <si>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</si>
  <si>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</si>
  <si>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</si>
  <si>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</si>
  <si>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</si>
  <si>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</si>
  <si>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</si>
  <si>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</si>
  <si>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</si>
  <si>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</si>
  <si>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</si>
  <si>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</si>
  <si>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</si>
  <si>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</si>
  <si>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</si>
  <si>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</si>
  <si>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</si>
  <si>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</si>
  <si>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</si>
  <si>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</si>
  <si>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</si>
  <si>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</si>
  <si>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</si>
  <si>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</si>
  <si>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</si>
  <si>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</si>
  <si>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</si>
  <si>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</si>
  <si>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</si>
  <si>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</si>
  <si>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</si>
  <si>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</si>
  <si>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</si>
  <si>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</si>
  <si>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</si>
  <si>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</si>
  <si>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</si>
  <si>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</si>
  <si>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</si>
  <si>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</si>
  <si>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</si>
  <si>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</si>
  <si>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</si>
  <si>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</si>
  <si>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</si>
  <si>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</si>
  <si>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</si>
  <si>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</si>
  <si>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</si>
  <si>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</si>
  <si>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</si>
  <si>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</si>
  <si>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</si>
  <si>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</si>
  <si>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</si>
  <si>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</si>
  <si>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</si>
  <si>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</si>
  <si>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</si>
  <si>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</si>
  <si>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</si>
  <si>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</si>
  <si>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</si>
  <si>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</si>
  <si>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</si>
  <si>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</si>
  <si>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</si>
  <si>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</si>
  <si>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</si>
  <si>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</si>
  <si>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</si>
  <si>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</si>
  <si>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</si>
  <si>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</si>
  <si>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</si>
  <si>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</si>
  <si>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</si>
  <si>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</si>
  <si>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</si>
  <si>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</si>
  <si>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</si>
  <si>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</si>
  <si>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</si>
  <si>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</si>
  <si>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</si>
  <si>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</si>
  <si>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</si>
  <si>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</si>
  <si>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</si>
  <si>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</si>
  <si>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</si>
  <si>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</si>
  <si>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</si>
  <si>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</si>
  <si>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</si>
  <si>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</si>
  <si>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</si>
  <si>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</si>
  <si>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</si>
  <si>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</si>
  <si>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</si>
  <si>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</si>
  <si>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</si>
  <si>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</si>
  <si>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</si>
  <si>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</si>
  <si>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</si>
  <si>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</si>
  <si>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</si>
  <si>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</si>
  <si>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</si>
  <si>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</si>
  <si>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</si>
  <si>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</si>
  <si>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</si>
  <si>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</si>
  <si>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</si>
  <si>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</si>
  <si>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</si>
  <si>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</si>
  <si>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</si>
  <si>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</si>
  <si>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</si>
  <si>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</si>
  <si>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</si>
  <si>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</si>
  <si>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</si>
  <si>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</si>
  <si>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</si>
  <si>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</si>
  <si>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</si>
  <si>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</si>
  <si>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</si>
  <si>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</si>
  <si>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</si>
  <si>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</si>
  <si>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</si>
  <si>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</si>
  <si>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</si>
  <si>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</si>
  <si>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</si>
  <si>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</si>
  <si>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</si>
  <si>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</si>
  <si>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</si>
  <si>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</si>
  <si>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</si>
  <si>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</si>
  <si>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</si>
  <si>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</si>
  <si>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</si>
  <si>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</si>
  <si>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</si>
  <si>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</si>
  <si>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</si>
  <si>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</si>
  <si>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</si>
  <si>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</si>
  <si>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</si>
  <si>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</si>
  <si>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</si>
  <si>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</si>
  <si>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</si>
  <si>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</si>
  <si>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</si>
  <si>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</si>
  <si>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</si>
  <si>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</si>
  <si>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</si>
  <si>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</si>
  <si>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</si>
  <si>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</si>
  <si>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</si>
  <si>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</si>
  <si>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</si>
  <si>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</si>
  <si>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</si>
  <si>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</si>
  <si>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</si>
  <si>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</si>
  <si>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</si>
  <si>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</si>
  <si>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</si>
  <si>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</si>
  <si>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</si>
  <si>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</si>
  <si>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</si>
  <si>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</si>
  <si>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</si>
  <si>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</si>
  <si>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</si>
  <si>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</si>
  <si>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</si>
  <si>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</si>
  <si>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</si>
  <si>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</si>
  <si>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</si>
  <si>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</si>
  <si>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</si>
  <si>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</si>
  <si>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</si>
  <si>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</si>
  <si>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</si>
  <si>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</si>
  <si>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</si>
  <si>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</si>
  <si>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</si>
  <si>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</si>
  <si>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</si>
  <si>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</si>
  <si>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</si>
  <si>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</si>
  <si>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</si>
  <si>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</si>
  <si>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</si>
  <si>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</si>
  <si>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</si>
  <si>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</si>
  <si>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</si>
  <si>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</si>
  <si>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</si>
  <si>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</si>
  <si>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</si>
  <si>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</si>
  <si>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</si>
  <si>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</si>
  <si>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</si>
  <si>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</si>
  <si>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</si>
  <si>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</si>
  <si>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</si>
  <si>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</si>
  <si>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</si>
  <si>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</si>
  <si>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</si>
  <si>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</si>
  <si>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</si>
  <si>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</si>
  <si>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</si>
  <si>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</si>
  <si>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</si>
  <si>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</si>
  <si>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</si>
  <si>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</si>
  <si>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</si>
  <si>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</si>
  <si>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</si>
  <si>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</si>
  <si>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</si>
  <si>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</si>
  <si>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</si>
  <si>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</si>
  <si>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</si>
  <si>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</si>
  <si>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</si>
  <si>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</si>
  <si>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</si>
  <si>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</si>
  <si>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</si>
  <si>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</si>
  <si>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</si>
  <si>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</si>
  <si>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</si>
  <si>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</si>
  <si>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</si>
  <si>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</si>
  <si>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</si>
  <si>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</si>
  <si>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</si>
  <si>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</si>
  <si>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</si>
  <si>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</si>
  <si>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</si>
  <si>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</si>
  <si>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</si>
  <si>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</si>
  <si>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</si>
  <si>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</si>
  <si>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</si>
  <si>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</si>
  <si>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</si>
  <si>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</si>
  <si>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</si>
  <si>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</si>
  <si>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</si>
  <si>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</si>
  <si>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</si>
  <si>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</si>
  <si>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</si>
  <si>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</si>
  <si>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</si>
  <si>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</si>
  <si>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</si>
  <si>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</si>
  <si>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</si>
  <si>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</si>
  <si>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</si>
  <si>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</si>
  <si>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</si>
  <si>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</si>
  <si>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</si>
  <si>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</si>
  <si>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</si>
  <si>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</si>
  <si>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</si>
  <si>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</si>
  <si>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</si>
  <si>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</si>
  <si>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</si>
  <si>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</si>
  <si>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</si>
  <si>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</si>
  <si>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</si>
  <si>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</si>
  <si>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</si>
  <si>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</si>
  <si>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</si>
  <si>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</si>
  <si>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</si>
  <si>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</si>
  <si>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</si>
  <si>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</si>
  <si>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</si>
  <si>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</si>
  <si>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</si>
  <si>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</si>
  <si>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</si>
  <si>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</si>
  <si>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</si>
  <si>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</si>
  <si>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</si>
  <si>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</si>
  <si>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</si>
  <si>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</si>
  <si>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</si>
  <si>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</si>
  <si>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</si>
  <si>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</si>
  <si>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</si>
  <si>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</si>
  <si>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</si>
  <si>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</si>
  <si>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</si>
  <si>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</si>
  <si>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</si>
  <si>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</si>
  <si>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</si>
  <si>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</si>
  <si>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</si>
  <si>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</si>
  <si>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</si>
  <si>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</si>
  <si>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</si>
  <si>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</si>
  <si>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</si>
  <si>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</si>
  <si>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</si>
  <si>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</si>
  <si>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</si>
  <si>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</si>
  <si>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</si>
  <si>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</si>
  <si>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</si>
  <si>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</si>
  <si>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</si>
  <si>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</si>
  <si>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</si>
  <si>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</si>
  <si>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</si>
  <si>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</si>
  <si>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</si>
  <si>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</si>
  <si>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</si>
  <si>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</si>
  <si>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</si>
  <si>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</si>
  <si>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</si>
  <si>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</si>
  <si>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</si>
  <si>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</si>
  <si>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</si>
  <si>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</si>
  <si>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</si>
  <si>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</si>
  <si>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</si>
  <si>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</si>
  <si>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</si>
  <si>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</si>
  <si>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</si>
  <si>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</si>
  <si>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</si>
  <si>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</si>
  <si>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</si>
  <si>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</si>
  <si>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</si>
  <si>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</si>
  <si>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</si>
  <si>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</si>
  <si>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</si>
  <si>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</si>
  <si>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</si>
  <si>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</si>
  <si>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</si>
  <si>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</si>
  <si>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</si>
  <si>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</si>
  <si>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</si>
  <si>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</si>
  <si>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</si>
  <si>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</si>
  <si>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</si>
  <si>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</si>
  <si>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</si>
  <si>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</si>
  <si>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</si>
  <si>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</si>
  <si>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</si>
  <si>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</si>
  <si>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</si>
  <si>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</si>
  <si>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</si>
  <si>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</si>
  <si>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</si>
  <si>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</si>
  <si>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</si>
  <si>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</si>
  <si>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</si>
  <si>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</si>
  <si>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</si>
  <si>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</si>
  <si>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</si>
  <si>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</si>
  <si>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</si>
  <si>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</si>
  <si>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</si>
  <si>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</si>
  <si>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</si>
  <si>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</si>
  <si>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</si>
  <si>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</si>
  <si>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</si>
  <si>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</si>
  <si>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</si>
  <si>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</si>
  <si>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</si>
  <si>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</si>
  <si>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</si>
  <si>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</si>
  <si>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</si>
  <si>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</si>
  <si>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</si>
  <si>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</si>
  <si>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</si>
  <si>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</si>
  <si>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</si>
  <si>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</si>
  <si>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</si>
  <si>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</si>
  <si>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</si>
  <si>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</si>
  <si>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</si>
  <si>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</si>
  <si>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</si>
  <si>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</si>
  <si>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</si>
  <si>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</si>
  <si>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</si>
  <si>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</si>
  <si>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</si>
  <si>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</si>
  <si>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</si>
  <si>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</si>
  <si>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</si>
  <si>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</si>
  <si>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</si>
  <si>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</si>
  <si>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</si>
  <si>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</si>
  <si>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</si>
  <si>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</si>
  <si>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</si>
  <si>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</si>
  <si>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</si>
  <si>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</si>
  <si>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</si>
  <si>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</si>
  <si>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</si>
  <si>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</si>
  <si>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</si>
  <si>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</si>
  <si>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</si>
  <si>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</si>
  <si>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</si>
  <si>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</si>
  <si>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</si>
  <si>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</si>
  <si>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</si>
  <si>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</si>
  <si>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</si>
  <si>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</si>
  <si>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</si>
  <si>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</si>
  <si>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</si>
  <si>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</si>
  <si>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</si>
  <si>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</si>
  <si>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</si>
  <si>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</si>
  <si>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</si>
  <si>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</si>
  <si>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</si>
  <si>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</si>
  <si>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</si>
  <si>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</si>
  <si>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</si>
  <si>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</si>
  <si>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</si>
  <si>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</si>
  <si>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</si>
  <si>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</si>
  <si>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</si>
  <si>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</si>
  <si>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</si>
  <si>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</si>
  <si>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</si>
  <si>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</si>
  <si>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</si>
  <si>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</si>
  <si>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</si>
  <si>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</si>
  <si>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</si>
  <si>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</si>
  <si>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</si>
  <si>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</si>
  <si>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</si>
  <si>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</si>
  <si>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</si>
  <si>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</si>
  <si>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</si>
  <si>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</si>
  <si>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</si>
  <si>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</si>
  <si>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</si>
  <si>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</si>
  <si>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</si>
  <si>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</si>
  <si>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</si>
  <si>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</si>
  <si>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</si>
  <si>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</si>
  <si>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</si>
  <si>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</si>
  <si>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</si>
  <si>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</si>
  <si>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</si>
  <si>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</si>
  <si>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</si>
  <si>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</si>
  <si>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</si>
  <si>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</si>
  <si>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</si>
  <si>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</si>
  <si>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</si>
  <si>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</si>
  <si>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</si>
  <si>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</si>
  <si>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</si>
  <si>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</si>
  <si>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</si>
  <si>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</si>
  <si>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</si>
  <si>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</si>
  <si>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</si>
  <si>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</si>
  <si>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</si>
  <si>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</si>
  <si>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</si>
  <si>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</si>
  <si>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</si>
  <si>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</si>
  <si>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</si>
  <si>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</si>
  <si>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</si>
  <si>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</si>
  <si>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</si>
  <si>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</si>
  <si>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</si>
  <si>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</si>
  <si>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</si>
  <si>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</si>
  <si>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</si>
  <si>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</si>
  <si>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</si>
  <si>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</si>
  <si>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</si>
  <si>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</si>
  <si>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</si>
  <si>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</si>
  <si>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</si>
  <si>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</si>
  <si>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</si>
  <si>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</si>
  <si>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</si>
  <si>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</si>
  <si>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</si>
  <si>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</si>
  <si>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</si>
  <si>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</si>
  <si>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</si>
  <si>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</si>
  <si>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</si>
  <si>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</si>
  <si>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</si>
  <si>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</si>
  <si>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</si>
  <si>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</si>
  <si>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</si>
  <si>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</si>
  <si>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</si>
  <si>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</si>
  <si>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</si>
  <si>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</si>
  <si>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</si>
  <si>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</si>
  <si>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</si>
  <si>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</si>
  <si>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</si>
  <si>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</si>
  <si>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</si>
  <si>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</si>
  <si>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</si>
  <si>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</si>
  <si>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</si>
  <si>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</si>
  <si>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</si>
  <si>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</si>
  <si>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</si>
  <si>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</si>
  <si>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</si>
  <si>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</si>
  <si>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</si>
  <si>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</si>
  <si>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</si>
  <si>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</si>
  <si>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</si>
  <si>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</si>
  <si>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</si>
  <si>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</si>
  <si>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</si>
  <si>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</si>
  <si>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</si>
  <si>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</si>
  <si>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</si>
  <si>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</si>
  <si>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</si>
  <si>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</si>
  <si>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</si>
  <si>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</si>
  <si>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</si>
  <si>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</si>
  <si>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</si>
  <si>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</si>
  <si>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</si>
  <si>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</si>
  <si>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</si>
  <si>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</si>
  <si>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</si>
  <si>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</si>
  <si>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</si>
  <si>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</si>
  <si>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</si>
  <si>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</si>
  <si>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</si>
  <si>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</si>
  <si>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</si>
  <si>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</si>
  <si>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</si>
  <si>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</si>
  <si>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</si>
  <si>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</si>
  <si>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</si>
  <si>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</si>
  <si>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</si>
  <si>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</si>
  <si>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</si>
  <si>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</si>
  <si>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</si>
  <si>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</si>
  <si>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</si>
  <si>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</si>
  <si>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</si>
  <si>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</si>
  <si>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</si>
  <si>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</si>
  <si>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</si>
  <si>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</si>
  <si>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</si>
  <si>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</si>
  <si>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</si>
  <si>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</si>
  <si>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</si>
  <si>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</si>
  <si>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</si>
  <si>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</si>
  <si>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</si>
  <si>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</si>
  <si>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</si>
  <si>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</si>
  <si>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</si>
  <si>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</si>
  <si>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</si>
  <si>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</si>
  <si>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</si>
  <si>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</si>
  <si>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</si>
  <si>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</si>
  <si>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</si>
  <si>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</si>
  <si>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</si>
  <si>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</si>
  <si>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</si>
  <si>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</si>
  <si>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</si>
  <si>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</si>
  <si>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</si>
  <si>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</si>
  <si>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</si>
  <si>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</si>
  <si>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</si>
  <si>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</si>
  <si>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</si>
  <si>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</si>
  <si>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</si>
  <si>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</si>
  <si>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</si>
  <si>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</si>
  <si>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</si>
  <si>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</si>
  <si>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</si>
  <si>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</si>
  <si>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</si>
  <si>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</si>
  <si>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</si>
  <si>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</si>
  <si>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</si>
  <si>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</si>
  <si>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</si>
  <si>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</si>
  <si>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</si>
  <si>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</si>
  <si>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</si>
  <si>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</si>
  <si>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</si>
  <si>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</si>
  <si>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</si>
  <si>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</si>
  <si>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</si>
  <si>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</si>
  <si>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</si>
  <si>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</si>
  <si>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</si>
  <si>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</si>
  <si>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</si>
  <si>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</si>
  <si>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</si>
  <si>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</si>
  <si>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</si>
  <si>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</si>
  <si>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</si>
  <si>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</si>
  <si>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</si>
  <si>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</si>
  <si>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</si>
  <si>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</si>
  <si>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</si>
  <si>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</si>
  <si>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</si>
  <si>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</si>
  <si>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</si>
  <si>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</si>
  <si>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</si>
  <si>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</si>
  <si>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</si>
  <si>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</si>
  <si>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</si>
  <si>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</si>
  <si>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</si>
  <si>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</si>
  <si>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</si>
  <si>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</si>
  <si>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</si>
  <si>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</si>
  <si>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</si>
  <si>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</si>
  <si>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</si>
  <si>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</si>
  <si>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</si>
  <si>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</si>
  <si>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</si>
  <si>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</si>
  <si>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</si>
  <si>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</si>
  <si>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</si>
  <si>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</si>
  <si>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</si>
  <si>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</si>
  <si>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</si>
  <si>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</si>
  <si>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</si>
  <si>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</si>
  <si>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</si>
  <si>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</si>
  <si>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</si>
  <si>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</si>
  <si>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</si>
  <si>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</si>
  <si>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</si>
  <si>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</si>
  <si>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</si>
  <si>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</si>
  <si>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</si>
  <si>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</si>
  <si>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</si>
  <si>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</si>
  <si>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</si>
  <si>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</si>
  <si>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</si>
  <si>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</si>
  <si>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</si>
  <si>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</si>
  <si>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</si>
  <si>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</si>
  <si>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</si>
  <si>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</si>
  <si>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</si>
  <si>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</si>
  <si>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</si>
  <si>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</si>
  <si>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</si>
  <si>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</si>
  <si>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</si>
  <si>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</si>
  <si>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</si>
  <si>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</si>
  <si>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</si>
  <si>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</si>
  <si>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</si>
  <si>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</si>
  <si>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</si>
  <si>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</si>
  <si>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</si>
  <si>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</si>
  <si>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</si>
  <si>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</si>
  <si>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</si>
  <si>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</si>
  <si>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</si>
  <si>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</si>
  <si>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</si>
  <si>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</si>
  <si>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</si>
  <si>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</si>
  <si>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</si>
  <si>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</si>
  <si>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</si>
  <si>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</si>
  <si>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</si>
  <si>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</si>
  <si>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</si>
  <si>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</si>
  <si>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</si>
  <si>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</si>
  <si>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</si>
  <si>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</si>
  <si>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</si>
  <si>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</si>
  <si>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</si>
  <si>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</si>
  <si>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</si>
  <si>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</si>
  <si>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</si>
  <si>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</si>
  <si>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</si>
  <si>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</si>
  <si>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</si>
  <si>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</si>
  <si>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</si>
  <si>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</si>
  <si>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</si>
  <si>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</si>
  <si>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</si>
  <si>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</si>
  <si>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</si>
  <si>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</si>
  <si>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</si>
  <si>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</si>
  <si>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</si>
  <si>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</si>
  <si>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</si>
  <si>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</si>
  <si>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</si>
  <si>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</si>
  <si>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</si>
  <si>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</si>
  <si>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</si>
  <si>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</si>
  <si>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</si>
  <si>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</si>
  <si>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</si>
  <si>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</si>
  <si>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</si>
  <si>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</si>
  <si>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</si>
  <si>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</si>
  <si>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</si>
  <si>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</si>
  <si>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</si>
  <si>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</si>
  <si>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</si>
  <si>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</si>
  <si>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</si>
  <si>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</si>
  <si>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</si>
  <si>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</si>
  <si>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</si>
  <si>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</si>
  <si>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</si>
  <si>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</si>
  <si>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</si>
  <si>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</si>
  <si>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</si>
  <si>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</si>
  <si>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</si>
  <si>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</si>
  <si>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</si>
  <si>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</si>
  <si>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</si>
  <si>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</si>
  <si>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</si>
  <si>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</si>
  <si>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</si>
  <si>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</si>
  <si>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</si>
  <si>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</si>
  <si>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</si>
  <si>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</si>
  <si>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</si>
  <si>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</si>
  <si>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</si>
  <si>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</si>
  <si>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</si>
  <si>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</si>
  <si>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</si>
  <si>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</si>
  <si>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</si>
  <si>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</si>
  <si>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</si>
  <si>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</si>
  <si>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</si>
  <si>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</si>
  <si>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</si>
  <si>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</si>
  <si>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</si>
  <si>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</si>
  <si>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</si>
  <si>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</si>
  <si>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</si>
  <si>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</si>
  <si>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</si>
  <si>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</si>
  <si>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</si>
  <si>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</si>
  <si>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</si>
  <si>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</si>
  <si>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</si>
  <si>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</si>
  <si>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</si>
  <si>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</si>
  <si>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</si>
  <si>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</si>
  <si>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</si>
  <si>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</si>
  <si>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</si>
  <si>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</si>
  <si>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</si>
  <si>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</si>
  <si>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</si>
  <si>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</si>
  <si>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</si>
  <si>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</si>
  <si>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</si>
  <si>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</si>
  <si>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</si>
  <si>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</si>
  <si>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</si>
  <si>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</si>
  <si>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</si>
  <si>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</si>
  <si>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</si>
  <si>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</si>
  <si>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</si>
  <si>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</si>
  <si>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</si>
  <si>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</si>
  <si>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</si>
  <si>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</si>
  <si>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</si>
  <si>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</si>
  <si>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</si>
  <si>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</si>
  <si>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</si>
  <si>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</si>
  <si>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</si>
  <si>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</si>
  <si>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</si>
  <si>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</si>
  <si>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</si>
  <si>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</si>
  <si>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</si>
  <si>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</si>
  <si>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</si>
  <si>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</si>
  <si>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</si>
  <si>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</si>
  <si>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</si>
  <si>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</si>
  <si>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</si>
  <si>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</si>
  <si>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</si>
  <si>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</si>
  <si>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</si>
  <si>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</si>
  <si>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</si>
  <si>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</si>
  <si>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</si>
  <si>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</si>
  <si>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</si>
  <si>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</si>
  <si>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</si>
  <si>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</si>
  <si>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</si>
  <si>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</si>
  <si>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</si>
  <si>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</si>
  <si>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</si>
  <si>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</si>
  <si>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</si>
  <si>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</si>
  <si>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</si>
  <si>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</si>
  <si>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</si>
  <si>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</si>
  <si>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</si>
  <si>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</si>
  <si>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</si>
  <si>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</si>
  <si>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</si>
  <si>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</si>
  <si>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</si>
  <si>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</si>
  <si>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</si>
  <si>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</si>
  <si>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</si>
  <si>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</si>
  <si>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</si>
  <si>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</si>
  <si>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</si>
  <si>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</si>
  <si>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</si>
  <si>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</si>
  <si>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</si>
  <si>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</si>
  <si>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</si>
  <si>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</si>
  <si>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</si>
  <si>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</si>
  <si>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</si>
  <si>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</si>
  <si>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</si>
  <si>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</si>
  <si>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</si>
  <si>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</si>
  <si>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</si>
  <si>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</si>
  <si>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</si>
  <si>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</si>
  <si>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</si>
  <si>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</si>
  <si>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</si>
  <si>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</si>
  <si>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</si>
  <si>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</si>
  <si>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</si>
  <si>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</si>
  <si>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</si>
  <si>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</si>
  <si>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</si>
  <si>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</si>
  <si>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</si>
  <si>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</si>
  <si>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</si>
  <si>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</si>
  <si>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</si>
  <si>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</si>
  <si>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</si>
  <si>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</si>
  <si>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</si>
  <si>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</si>
  <si>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</si>
  <si>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</si>
  <si>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</si>
  <si>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</si>
  <si>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</si>
  <si>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</si>
  <si>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</si>
  <si>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</si>
  <si>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</si>
  <si>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</si>
  <si>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</si>
  <si>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</si>
  <si>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</si>
  <si>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</si>
  <si>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</si>
  <si>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</si>
  <si>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</si>
  <si>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</si>
  <si>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</si>
  <si>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</si>
  <si>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</si>
  <si>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</si>
  <si>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</si>
  <si>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</si>
  <si>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</si>
  <si>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</si>
  <si>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</si>
  <si>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</si>
  <si>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</si>
  <si>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</si>
  <si>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</si>
  <si>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</si>
  <si>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</si>
  <si>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</si>
  <si>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</si>
  <si>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</si>
  <si>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</si>
  <si>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</si>
  <si>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</si>
  <si>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</si>
  <si>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</si>
  <si>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</si>
  <si>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</si>
  <si>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</si>
  <si>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</si>
  <si>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</si>
  <si>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</si>
  <si>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</si>
  <si>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</si>
  <si>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</si>
  <si>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</si>
  <si>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</si>
  <si>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</si>
  <si>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</si>
  <si>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</si>
  <si>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</si>
  <si>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</si>
  <si>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</si>
  <si>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</si>
  <si>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</si>
  <si>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</si>
  <si>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</si>
  <si>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</si>
  <si>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</si>
  <si>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</si>
  <si>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</si>
  <si>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</si>
  <si>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</si>
  <si>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</si>
  <si>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</si>
  <si>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</si>
  <si>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</si>
  <si>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</si>
  <si>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</si>
  <si>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</si>
  <si>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</si>
  <si>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</si>
  <si>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</si>
  <si>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</si>
  <si>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</si>
  <si>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</si>
  <si>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</si>
  <si>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</si>
  <si>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</si>
  <si>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</si>
  <si>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</si>
  <si>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</si>
  <si>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</si>
  <si>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</si>
  <si>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</si>
  <si>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</si>
  <si>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</si>
  <si>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</si>
  <si>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</si>
  <si>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</si>
  <si>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</si>
  <si>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</si>
  <si>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</si>
  <si>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</si>
  <si>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</si>
  <si>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</si>
  <si>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</si>
  <si>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</si>
  <si>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</si>
  <si>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</si>
  <si>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</si>
  <si>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</si>
  <si>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</si>
  <si>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</si>
  <si>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</si>
  <si>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</si>
  <si>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</si>
  <si>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</si>
  <si>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</si>
  <si>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</si>
  <si>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</si>
  <si>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</si>
  <si>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</si>
  <si>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</si>
  <si>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</si>
  <si>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</si>
  <si>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</si>
  <si>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</si>
  <si>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</si>
  <si>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</si>
  <si>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</si>
  <si>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</si>
  <si>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</si>
  <si>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</si>
  <si>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</si>
  <si>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</si>
  <si>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</si>
  <si>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</si>
  <si>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</si>
  <si>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</si>
  <si>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</si>
  <si>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</si>
  <si>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</si>
  <si>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</si>
  <si>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</si>
  <si>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</si>
  <si>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</si>
  <si>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</si>
  <si>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</si>
  <si>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</si>
  <si>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</si>
  <si>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</si>
  <si>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</si>
  <si>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</si>
  <si>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</si>
  <si>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</si>
  <si>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</si>
  <si>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</si>
  <si>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</si>
  <si>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</si>
  <si>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</si>
  <si>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</si>
  <si>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</si>
  <si>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</si>
  <si>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</si>
  <si>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</si>
  <si>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</si>
  <si>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</si>
  <si>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</si>
  <si>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</si>
  <si>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</si>
  <si>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</si>
  <si>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</si>
  <si>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</si>
  <si>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</si>
  <si>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</si>
  <si>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</si>
  <si>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</si>
  <si>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</si>
  <si>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</si>
  <si>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</si>
  <si>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</si>
  <si>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</si>
  <si>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</si>
  <si>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</si>
  <si>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</si>
  <si>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</si>
  <si>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</si>
  <si>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</si>
  <si>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</si>
  <si>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</si>
  <si>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</si>
  <si>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</si>
  <si>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</si>
  <si>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</si>
  <si>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</si>
  <si>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</si>
  <si>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</si>
  <si>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</si>
  <si>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</si>
  <si>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</si>
  <si>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</si>
  <si>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</si>
  <si>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</si>
  <si>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</si>
  <si>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</si>
  <si>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</si>
  <si>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</si>
  <si>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</si>
  <si>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</si>
  <si>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</si>
  <si>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</si>
  <si>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</si>
  <si>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</si>
  <si>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</si>
  <si>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</si>
  <si>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</si>
  <si>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</si>
  <si>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</si>
  <si>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</si>
  <si>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</si>
  <si>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</si>
  <si>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</si>
  <si>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</si>
  <si>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</si>
  <si>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</si>
  <si>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</si>
  <si>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</si>
  <si>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</si>
  <si>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</si>
  <si>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</si>
  <si>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</si>
  <si>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</si>
  <si>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</si>
  <si>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</si>
  <si>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</si>
  <si>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</si>
  <si>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</si>
  <si>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</si>
  <si>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</si>
  <si>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</si>
  <si>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</si>
  <si>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</si>
  <si>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</si>
  <si>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</si>
  <si>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</si>
  <si>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</si>
  <si>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</si>
  <si>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</si>
  <si>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</si>
  <si>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</si>
  <si>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</si>
  <si>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</si>
  <si>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</si>
  <si>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</si>
  <si>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</si>
  <si>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</si>
  <si>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</si>
  <si>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</si>
  <si>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</si>
  <si>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</si>
  <si>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</si>
  <si>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</si>
  <si>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</si>
  <si>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</si>
  <si>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</si>
  <si>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</si>
  <si>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</si>
  <si>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</si>
  <si>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</si>
  <si>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</si>
  <si>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</si>
  <si>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</si>
  <si>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</si>
  <si>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</si>
  <si>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</si>
  <si>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</si>
  <si>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</si>
  <si>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</si>
  <si>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</si>
  <si>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</si>
  <si>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</si>
  <si>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</si>
  <si>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</si>
  <si>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</si>
  <si>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</si>
  <si>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</si>
  <si>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</si>
  <si>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</si>
  <si>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</si>
  <si>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</si>
  <si>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</si>
  <si>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</si>
  <si>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</si>
  <si>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</si>
  <si>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</si>
  <si>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</si>
  <si>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</si>
  <si>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</si>
  <si>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</si>
  <si>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</si>
  <si>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</si>
  <si>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</si>
  <si>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</si>
  <si>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</si>
  <si>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</si>
  <si>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</si>
  <si>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</si>
  <si>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</si>
  <si>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</si>
  <si>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</si>
  <si>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</si>
  <si>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</si>
  <si>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</si>
  <si>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</si>
  <si>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</si>
  <si>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</si>
  <si>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</si>
  <si>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</si>
  <si>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</si>
  <si>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</si>
  <si>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</si>
  <si>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</si>
  <si>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</si>
  <si>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</si>
  <si>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</si>
  <si>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</si>
  <si>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</si>
  <si>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</si>
  <si>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</si>
  <si>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</si>
  <si>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</si>
  <si>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</si>
  <si>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</si>
  <si>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</si>
  <si>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</si>
  <si>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</si>
  <si>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</si>
  <si>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</si>
  <si>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</si>
  <si>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</si>
  <si>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</si>
  <si>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</si>
  <si>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</si>
  <si>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</si>
  <si>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</si>
  <si>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</si>
  <si>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</si>
  <si>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</si>
  <si>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</si>
  <si>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</si>
  <si>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</si>
  <si>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</si>
  <si>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</si>
  <si>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</si>
  <si>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</si>
  <si>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</si>
  <si>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</si>
  <si>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</si>
  <si>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</si>
  <si>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</si>
  <si>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</si>
  <si>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</si>
  <si>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</si>
  <si>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</si>
  <si>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</si>
  <si>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</si>
  <si>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</si>
  <si>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</si>
  <si>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</si>
  <si>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</si>
  <si>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</si>
  <si>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</si>
  <si>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</si>
  <si>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</si>
  <si>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</si>
  <si>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</si>
  <si>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</si>
  <si>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</si>
  <si>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</si>
  <si>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</si>
  <si>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</si>
  <si>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</si>
  <si>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</si>
  <si>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</si>
  <si>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</si>
  <si>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</si>
  <si>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</si>
  <si>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</si>
  <si>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</si>
  <si>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</si>
  <si>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</si>
  <si>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</si>
  <si>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</si>
  <si>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</si>
  <si>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</si>
  <si>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</si>
  <si>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</si>
  <si>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</si>
  <si>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</si>
  <si>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</si>
  <si>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</si>
  <si>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</si>
  <si>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</si>
  <si>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</si>
  <si>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</si>
  <si>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</si>
  <si>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</si>
  <si>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</si>
  <si>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</si>
  <si>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</si>
  <si>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</si>
  <si>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</si>
  <si>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</si>
  <si>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</si>
  <si>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</si>
  <si>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</si>
  <si>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</si>
  <si>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</si>
  <si>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</si>
  <si>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</si>
  <si>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</si>
  <si>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</si>
  <si>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</si>
  <si>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</si>
  <si>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</si>
  <si>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</si>
  <si>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</si>
  <si>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</si>
  <si>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</si>
  <si>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</si>
  <si>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</si>
  <si>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</si>
  <si>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</si>
  <si>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</si>
  <si>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</si>
  <si>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</si>
  <si>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</si>
  <si>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</si>
  <si>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</si>
  <si>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</si>
  <si>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</si>
  <si>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</si>
  <si>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</si>
  <si>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</si>
  <si>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</si>
  <si>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</si>
  <si>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</si>
  <si>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</si>
  <si>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</si>
  <si>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</si>
  <si>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</si>
  <si>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</si>
  <si>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</si>
  <si>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</si>
  <si>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</si>
  <si>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</si>
  <si>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</si>
  <si>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</si>
  <si>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</si>
  <si>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</si>
  <si>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</si>
  <si>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</si>
  <si>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</si>
  <si>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</si>
  <si>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</si>
  <si>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</si>
  <si>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</si>
  <si>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</si>
  <si>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</si>
  <si>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</si>
  <si>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</si>
  <si>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</si>
  <si>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</si>
  <si>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</si>
  <si>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</si>
  <si>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</si>
  <si>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</si>
  <si>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</si>
  <si>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</si>
  <si>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</si>
  <si>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</si>
  <si>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</si>
  <si>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</si>
  <si>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</si>
  <si>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</si>
  <si>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</si>
  <si>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</si>
  <si>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</si>
  <si>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</si>
  <si>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</si>
  <si>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</si>
  <si>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</si>
  <si>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</si>
  <si>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</si>
  <si>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</si>
  <si>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</si>
  <si>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</si>
  <si>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</si>
  <si>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</si>
  <si>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</si>
  <si>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</si>
  <si>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</si>
  <si>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</si>
  <si>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</si>
  <si>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</si>
  <si>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</si>
  <si>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</si>
  <si>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</si>
  <si>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</si>
  <si>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</si>
  <si>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</si>
  <si>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</si>
  <si>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</si>
  <si>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</si>
  <si>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</si>
  <si>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</si>
  <si>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</si>
  <si>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</si>
  <si>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</si>
  <si>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</si>
  <si>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</si>
  <si>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</si>
  <si>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</si>
  <si>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</si>
  <si>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</si>
  <si>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</si>
  <si>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</si>
  <si>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</si>
  <si>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</si>
  <si>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</si>
  <si>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</si>
  <si>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</si>
  <si>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</si>
  <si>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</si>
  <si>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</si>
  <si>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</si>
  <si>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</si>
  <si>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</si>
  <si>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</si>
  <si>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</si>
  <si>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</si>
  <si>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</si>
  <si>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</si>
  <si>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</si>
  <si>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</si>
  <si>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</si>
  <si>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</si>
  <si>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</si>
  <si>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</si>
  <si>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</si>
  <si>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</si>
  <si>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</si>
  <si>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</si>
  <si>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</si>
  <si>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</si>
  <si>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</si>
  <si>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</si>
  <si>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</si>
  <si>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</si>
  <si>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</si>
  <si>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</si>
  <si>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</si>
  <si>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</si>
  <si>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</si>
  <si>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</si>
  <si>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</si>
  <si>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</si>
  <si>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</si>
  <si>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</si>
  <si>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</si>
  <si>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</si>
  <si>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</si>
  <si>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</si>
  <si>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</si>
  <si>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</si>
  <si>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</si>
  <si>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</si>
  <si>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</si>
  <si>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</si>
  <si>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</si>
  <si>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</si>
  <si>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</si>
  <si>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</si>
  <si>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</si>
  <si>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</si>
  <si>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</si>
  <si>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</si>
  <si>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</si>
  <si>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</si>
  <si>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</si>
  <si>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</si>
  <si>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</si>
  <si>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</si>
  <si>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</si>
  <si>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</si>
  <si>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</si>
  <si>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</si>
  <si>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</si>
  <si>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</si>
  <si>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</si>
  <si>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</si>
  <si>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</si>
  <si>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</si>
  <si>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</si>
  <si>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</si>
  <si>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</si>
  <si>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</si>
  <si>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</si>
  <si>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</si>
  <si>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</si>
  <si>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</si>
  <si>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</si>
  <si>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</si>
  <si>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</si>
  <si>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</si>
  <si>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</si>
  <si>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</si>
  <si>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</si>
  <si>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</si>
  <si>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</si>
  <si>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</si>
  <si>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</si>
  <si>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</si>
  <si>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</si>
  <si>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</si>
  <si>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</si>
  <si>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</si>
  <si>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</si>
  <si>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</si>
  <si>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</si>
  <si>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</si>
  <si>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</si>
  <si>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</si>
  <si>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</si>
  <si>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</si>
  <si>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</si>
  <si>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</si>
  <si>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</si>
  <si>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</si>
  <si>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</si>
  <si>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</si>
  <si>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</si>
  <si>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</si>
  <si>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</si>
  <si>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</si>
  <si>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</si>
  <si>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</si>
  <si>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</si>
  <si>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</si>
  <si>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</si>
  <si>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</si>
  <si>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</si>
  <si>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</si>
  <si>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</si>
  <si>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</si>
  <si>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</si>
  <si>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</si>
  <si>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</si>
  <si>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</si>
  <si>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</si>
  <si>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</si>
  <si>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</si>
  <si>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</si>
  <si>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</si>
  <si>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</si>
  <si>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</si>
  <si>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</si>
  <si>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</si>
  <si>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</si>
  <si>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</si>
  <si>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</si>
  <si>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</si>
  <si>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</si>
  <si>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</si>
  <si>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</si>
  <si>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</si>
  <si>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</si>
  <si>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</si>
  <si>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</si>
  <si>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</si>
  <si>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</si>
  <si>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</si>
  <si>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</si>
  <si>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</si>
  <si>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</si>
  <si>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</si>
  <si>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</si>
  <si>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</si>
  <si>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</si>
  <si>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</si>
  <si>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</si>
  <si>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</si>
  <si>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</si>
  <si>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</si>
  <si>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</si>
  <si>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</si>
  <si>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</si>
  <si>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</si>
  <si>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</si>
  <si>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</si>
  <si>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</si>
  <si>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</si>
  <si>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</si>
  <si>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</si>
  <si>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</si>
  <si>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</si>
  <si>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</si>
  <si>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</si>
  <si>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</si>
  <si>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</si>
  <si>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</si>
  <si>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</si>
  <si>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</si>
  <si>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</si>
  <si>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</si>
  <si>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</si>
  <si>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</si>
  <si>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</si>
  <si>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</si>
  <si>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</si>
  <si>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</si>
  <si>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</si>
  <si>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</si>
  <si>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</si>
  <si>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</si>
  <si>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</si>
  <si>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</si>
  <si>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</si>
  <si>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</si>
  <si>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</si>
  <si>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</si>
  <si>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</si>
  <si>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</si>
  <si>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</si>
  <si>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</si>
  <si>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</si>
  <si>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</si>
  <si>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</si>
  <si>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</si>
  <si>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</si>
  <si>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</si>
  <si>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</si>
  <si>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</si>
  <si>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</si>
  <si>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</si>
  <si>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</si>
  <si>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</si>
  <si>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</si>
  <si>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</si>
  <si>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</si>
  <si>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</si>
  <si>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</si>
  <si>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</si>
  <si>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</si>
  <si>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</si>
  <si>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</si>
  <si>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</si>
  <si>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</si>
  <si>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</si>
  <si>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</si>
  <si>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</si>
  <si>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</si>
  <si>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</si>
  <si>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</si>
  <si>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</si>
  <si>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</si>
  <si>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</si>
  <si>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</si>
  <si>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</si>
  <si>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</si>
  <si>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</si>
  <si>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</si>
  <si>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</si>
  <si>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</si>
  <si>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</si>
  <si>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</si>
  <si>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</si>
  <si>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</si>
  <si>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</si>
  <si>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</si>
  <si>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</si>
  <si>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</si>
  <si>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</si>
  <si>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</si>
  <si>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</si>
  <si>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</si>
  <si>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</si>
  <si>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</si>
  <si>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</si>
  <si>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</si>
  <si>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</si>
  <si>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</si>
  <si>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</si>
  <si>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</si>
  <si>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</si>
  <si>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</si>
  <si>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</si>
  <si>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</si>
  <si>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</si>
  <si>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</si>
  <si>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</si>
  <si>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</si>
  <si>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</si>
  <si>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</si>
  <si>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</si>
  <si>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</si>
  <si>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</si>
  <si>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</si>
  <si>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</si>
  <si>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</si>
  <si>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</si>
  <si>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</si>
  <si>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</si>
  <si>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</si>
  <si>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</si>
  <si>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</si>
  <si>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</si>
  <si>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</si>
  <si>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</si>
  <si>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</si>
  <si>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</si>
  <si>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</si>
  <si>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</si>
  <si>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</si>
  <si>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</si>
  <si>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</si>
  <si>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</si>
  <si>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</si>
  <si>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</si>
  <si>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</si>
  <si>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</si>
  <si>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</si>
  <si>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</si>
  <si>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</si>
  <si>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</si>
  <si>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</si>
  <si>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</si>
  <si>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</si>
  <si>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</si>
  <si>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</si>
  <si>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</si>
  <si>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</si>
  <si>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</si>
  <si>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</si>
  <si>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</si>
  <si>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</si>
  <si>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</si>
  <si>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</si>
  <si>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</si>
  <si>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</si>
  <si>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</si>
  <si>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</si>
  <si>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</si>
  <si>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</si>
  <si>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</si>
  <si>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</si>
  <si>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</si>
  <si>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</si>
  <si>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</si>
  <si>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</si>
  <si>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</si>
  <si>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</si>
  <si>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</si>
  <si>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</si>
  <si>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</si>
  <si>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</si>
  <si>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</si>
  <si>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</si>
  <si>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</si>
  <si>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</si>
  <si>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</si>
  <si>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</si>
  <si>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</si>
  <si>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</si>
  <si>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</si>
  <si>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</si>
  <si>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</si>
  <si>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</si>
  <si>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</si>
  <si>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</si>
  <si>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</si>
  <si>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</si>
  <si>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</si>
  <si>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</si>
  <si>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</si>
  <si>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</si>
  <si>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</si>
  <si>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</si>
  <si>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</si>
  <si>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</si>
  <si>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</si>
  <si>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</si>
  <si>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</si>
  <si>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</si>
  <si>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</si>
  <si>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</si>
  <si>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</si>
  <si>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</si>
  <si>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</si>
  <si>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</si>
  <si>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</si>
  <si>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</si>
  <si>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</si>
  <si>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</si>
  <si>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</si>
  <si>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</si>
  <si>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</si>
  <si>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</si>
  <si>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</si>
  <si>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</si>
  <si>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</si>
  <si>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</si>
  <si>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</si>
  <si>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</si>
  <si>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</si>
  <si>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</si>
  <si>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</si>
  <si>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</si>
  <si>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</si>
  <si>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</si>
  <si>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</si>
  <si>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</si>
  <si>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</si>
  <si>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</si>
  <si>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</si>
  <si>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</si>
  <si>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</si>
  <si>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</si>
  <si>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</si>
  <si>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</si>
  <si>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</si>
  <si>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</si>
  <si>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</si>
  <si>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</si>
  <si>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</si>
  <si>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</si>
  <si>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</si>
  <si>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</si>
  <si>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</si>
  <si>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</si>
  <si>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</si>
  <si>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</si>
  <si>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</si>
  <si>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</si>
  <si>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</si>
  <si>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</si>
  <si>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</si>
  <si>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</si>
  <si>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</si>
  <si>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</si>
  <si>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</si>
  <si>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</si>
  <si>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</si>
  <si>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</si>
  <si>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</si>
  <si>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</si>
  <si>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</si>
  <si>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</si>
  <si>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</si>
  <si>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</si>
  <si>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</si>
  <si>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</si>
  <si>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</si>
  <si>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</si>
  <si>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</si>
  <si>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</si>
  <si>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</si>
  <si>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</si>
  <si>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</si>
  <si>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</si>
  <si>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</si>
  <si>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</si>
  <si>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</si>
  <si>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</si>
  <si>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</si>
  <si>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</si>
  <si>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</si>
  <si>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</si>
  <si>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</si>
  <si>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</si>
  <si>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</si>
  <si>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</si>
  <si>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</si>
  <si>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</si>
  <si>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</si>
  <si>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</si>
  <si>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</si>
  <si>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</si>
  <si>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</si>
  <si>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</si>
  <si>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</si>
  <si>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</si>
  <si>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</si>
  <si>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</si>
  <si>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</si>
  <si>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</si>
  <si>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</si>
  <si>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</si>
  <si>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</si>
  <si>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</si>
  <si>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</si>
  <si>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</si>
  <si>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</si>
  <si>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</si>
  <si>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</si>
  <si>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</si>
  <si>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</si>
  <si>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</si>
  <si>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</si>
  <si>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</si>
  <si>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</si>
  <si>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</si>
  <si>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</si>
  <si>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</si>
  <si>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</si>
  <si>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</si>
  <si>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</si>
  <si>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</si>
  <si>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</si>
  <si>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</si>
  <si>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</si>
  <si>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</si>
  <si>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</si>
  <si>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</si>
  <si>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</si>
  <si>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</si>
  <si>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</si>
  <si>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</si>
  <si>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</si>
  <si>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</si>
  <si>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</si>
  <si>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</si>
  <si>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</si>
  <si>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</si>
  <si>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</si>
  <si>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</si>
  <si>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</si>
  <si>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</si>
  <si>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</si>
  <si>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</si>
  <si>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</si>
  <si>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</si>
  <si>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</si>
  <si>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</si>
  <si>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</si>
  <si>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</si>
  <si>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</si>
  <si>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</si>
  <si>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</si>
  <si>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</si>
  <si>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</si>
  <si>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</si>
  <si>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</si>
  <si>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</si>
  <si>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</si>
  <si>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</si>
  <si>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</si>
  <si>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</si>
  <si>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</si>
  <si>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</si>
  <si>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</si>
  <si>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</si>
  <si>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</si>
  <si>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</si>
  <si>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</si>
  <si>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</si>
  <si>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</si>
  <si>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</si>
  <si>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</si>
  <si>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</si>
  <si>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</si>
  <si>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</si>
  <si>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</si>
  <si>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</si>
  <si>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</si>
  <si>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</si>
  <si>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</si>
  <si>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</si>
  <si>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</si>
  <si>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</si>
  <si>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</si>
  <si>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</si>
  <si>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</si>
  <si>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</si>
  <si>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</si>
  <si>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</si>
  <si>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</si>
  <si>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</si>
  <si>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</si>
  <si>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</si>
  <si>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</si>
  <si>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</si>
  <si>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</si>
  <si>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</si>
  <si>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</si>
  <si>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</si>
  <si>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</si>
  <si>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</si>
  <si>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</si>
  <si>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</si>
  <si>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</si>
  <si>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</si>
  <si>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</si>
  <si>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</si>
  <si>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</si>
  <si>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</si>
  <si>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</si>
  <si>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</si>
  <si>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</si>
  <si>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</si>
  <si>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</si>
  <si>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</si>
  <si>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</si>
  <si>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</si>
  <si>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</si>
  <si>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</si>
  <si>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</si>
  <si>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</si>
  <si>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</si>
  <si>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</si>
  <si>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</si>
  <si>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</si>
  <si>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</si>
  <si>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</si>
  <si>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</si>
  <si>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</si>
  <si>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</si>
  <si>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</si>
  <si>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</si>
  <si>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</si>
  <si>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</si>
  <si>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</si>
  <si>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</si>
  <si>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</si>
  <si>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</si>
  <si>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</si>
  <si>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</si>
  <si>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</si>
  <si>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</si>
  <si>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</si>
  <si>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</si>
  <si>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</si>
  <si>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</si>
  <si>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</si>
  <si>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</si>
  <si>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</si>
  <si>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</si>
  <si>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</si>
  <si>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</si>
  <si>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</si>
  <si>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</si>
  <si>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</si>
  <si>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</si>
  <si>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</si>
  <si>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</si>
  <si>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</si>
  <si>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</si>
  <si>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</si>
  <si>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</si>
  <si>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</si>
  <si>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</si>
  <si>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</si>
  <si>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</si>
  <si>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</si>
  <si>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</si>
  <si>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</si>
  <si>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</si>
  <si>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</si>
  <si>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</si>
  <si>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</si>
  <si>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</si>
  <si>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</si>
  <si>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</si>
  <si>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</si>
  <si>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</si>
  <si>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</si>
  <si>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</si>
  <si>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</si>
  <si>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</si>
  <si>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</si>
  <si>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</si>
  <si>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</si>
  <si>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</si>
  <si>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</si>
  <si>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</si>
  <si>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</si>
  <si>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</si>
  <si>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</si>
  <si>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</si>
  <si>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</si>
  <si>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</si>
  <si>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</si>
  <si>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</si>
  <si>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</si>
  <si>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</si>
  <si>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</si>
  <si>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</si>
  <si>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</si>
  <si>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</si>
  <si>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</si>
  <si>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</si>
  <si>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</si>
  <si>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</si>
  <si>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</si>
  <si>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</si>
  <si>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</si>
  <si>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</si>
  <si>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</si>
  <si>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</si>
  <si>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</si>
  <si>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</si>
  <si>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</si>
  <si>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</si>
  <si>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</si>
  <si>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</si>
  <si>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</si>
  <si>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</si>
  <si>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</si>
  <si>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</si>
  <si>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</si>
  <si>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</si>
  <si>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</si>
  <si>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</si>
  <si>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</si>
  <si>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</si>
  <si>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</si>
  <si>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</si>
  <si>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</si>
  <si>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</si>
  <si>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</si>
  <si>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</si>
  <si>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</si>
  <si>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</si>
  <si>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</si>
  <si>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</si>
  <si>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</si>
  <si>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</si>
  <si>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</si>
  <si>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</si>
  <si>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</si>
  <si>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</si>
  <si>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</si>
  <si>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</si>
  <si>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</si>
  <si>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</si>
  <si>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</si>
  <si>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</si>
  <si>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</si>
  <si>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</si>
  <si>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</si>
  <si>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</si>
  <si>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</si>
  <si>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</si>
  <si>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</si>
  <si>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</si>
  <si>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</si>
  <si>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</si>
  <si>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</si>
  <si>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</si>
  <si>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</si>
  <si>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</si>
  <si>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</si>
  <si>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</si>
  <si>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</si>
  <si>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</si>
  <si>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</si>
  <si>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</si>
  <si>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</si>
  <si>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</si>
  <si>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</si>
  <si>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</si>
  <si>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</si>
  <si>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</si>
  <si>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</si>
  <si>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</si>
  <si>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</si>
  <si>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</si>
  <si>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</si>
  <si>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</si>
  <si>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</si>
  <si>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</si>
  <si>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</si>
  <si>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</si>
  <si>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</si>
  <si>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</si>
  <si>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</si>
  <si>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</si>
  <si>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</si>
  <si>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</si>
  <si>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</si>
  <si>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</si>
  <si>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</si>
  <si>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</si>
  <si>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</si>
  <si>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</si>
  <si>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</si>
  <si>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</si>
  <si>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</si>
  <si>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</si>
  <si>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</si>
  <si>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</si>
  <si>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</si>
  <si>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</si>
  <si>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</si>
  <si>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</si>
  <si>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</si>
  <si>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</si>
  <si>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</si>
  <si>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</si>
  <si>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</si>
  <si>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</si>
  <si>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</si>
  <si>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</si>
  <si>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</si>
  <si>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</si>
  <si>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</si>
  <si>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</si>
  <si>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</si>
  <si>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</si>
  <si>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</si>
  <si>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</si>
  <si>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</si>
  <si>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</si>
  <si>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</si>
  <si>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</si>
  <si>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</si>
  <si>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</si>
  <si>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</si>
  <si>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</si>
  <si>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</si>
  <si>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</si>
  <si>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</si>
  <si>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</si>
  <si>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</si>
  <si>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</si>
  <si>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</si>
  <si>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</si>
  <si>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</si>
  <si>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</si>
  <si>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</si>
  <si>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</si>
  <si>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</si>
  <si>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</si>
  <si>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</si>
  <si>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</si>
  <si>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</si>
  <si>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</si>
  <si>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</si>
  <si>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</si>
  <si>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</si>
  <si>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</si>
  <si>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</si>
  <si>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</si>
  <si>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</si>
  <si>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</si>
  <si>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</si>
  <si>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</si>
  <si>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</si>
  <si>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</si>
  <si>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</si>
  <si>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</si>
  <si>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</si>
  <si>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</si>
  <si>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</si>
  <si>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</si>
  <si>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</si>
  <si>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</si>
  <si>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</si>
  <si>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</si>
  <si>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</si>
  <si>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</si>
  <si>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</si>
  <si>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</si>
  <si>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</si>
  <si>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</si>
  <si>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</si>
  <si>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</si>
  <si>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</si>
  <si>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</si>
  <si>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</si>
  <si>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</si>
  <si>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</si>
  <si>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</si>
  <si>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</si>
  <si>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</si>
  <si>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</si>
  <si>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</si>
  <si>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</si>
  <si>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</si>
  <si>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</si>
  <si>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</si>
  <si>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</si>
  <si>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</si>
  <si>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</si>
  <si>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</si>
  <si>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</si>
  <si>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</si>
  <si>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</si>
  <si>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</si>
  <si>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</si>
  <si>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</si>
  <si>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</si>
  <si>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</si>
  <si>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</si>
  <si>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</si>
  <si>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</si>
  <si>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</si>
  <si>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</si>
  <si>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</si>
  <si>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</si>
  <si>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</si>
  <si>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</si>
  <si>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</si>
  <si>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</si>
  <si>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</si>
  <si>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</si>
  <si>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</si>
  <si>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</si>
  <si>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</si>
  <si>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</si>
  <si>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</si>
  <si>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</si>
  <si>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</si>
  <si>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</si>
  <si>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</si>
  <si>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</si>
  <si>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</si>
  <si>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</si>
  <si>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</si>
  <si>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</si>
  <si>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</si>
  <si>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</si>
  <si>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</si>
  <si>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</si>
  <si>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</si>
  <si>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</si>
  <si>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</si>
  <si>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</si>
  <si>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</si>
  <si>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</si>
  <si>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</si>
  <si>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</si>
  <si>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</si>
  <si>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</si>
  <si>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</si>
  <si>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</si>
  <si>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</si>
  <si>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</si>
  <si>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</si>
  <si>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</si>
  <si>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</si>
  <si>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</si>
  <si>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</si>
  <si>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</si>
  <si>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</si>
  <si>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</si>
  <si>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</si>
  <si>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</si>
  <si>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</si>
  <si>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</si>
  <si>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</si>
  <si>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</si>
  <si>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</si>
  <si>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</si>
  <si>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</si>
  <si>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</si>
  <si>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</si>
  <si>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</si>
  <si>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</si>
  <si>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</si>
  <si>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</si>
  <si>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</si>
  <si>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</si>
  <si>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</si>
  <si>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</si>
  <si>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</si>
  <si>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</si>
  <si>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</si>
  <si>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</si>
  <si>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</si>
  <si>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</si>
  <si>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</si>
  <si>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</si>
  <si>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</si>
  <si>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</si>
  <si>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</si>
  <si>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</si>
  <si>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</si>
  <si>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</si>
  <si>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</si>
  <si>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</si>
  <si>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</si>
  <si>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</si>
  <si>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</si>
  <si>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</si>
  <si>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</si>
  <si>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</si>
  <si>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</si>
  <si>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</si>
  <si>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</si>
  <si>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</si>
  <si>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</si>
  <si>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</si>
  <si>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</si>
  <si>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</si>
  <si>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</si>
  <si>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</si>
  <si>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</si>
  <si>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</si>
  <si>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</si>
  <si>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</si>
  <si>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</si>
  <si>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</si>
  <si>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</si>
  <si>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</si>
  <si>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</si>
  <si>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</si>
  <si>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</si>
  <si>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</si>
  <si>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</si>
  <si>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</si>
  <si>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</si>
  <si>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</si>
  <si>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</si>
  <si>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</si>
  <si>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</si>
  <si>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</si>
  <si>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</si>
  <si>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</si>
  <si>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</si>
  <si>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</si>
  <si>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</si>
  <si>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</si>
  <si>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</si>
  <si>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</si>
  <si>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</si>
  <si>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</si>
  <si>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</si>
  <si>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</si>
  <si>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</si>
  <si>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</si>
  <si>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</si>
  <si>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</si>
  <si>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</si>
  <si>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</si>
  <si>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</si>
  <si>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</si>
  <si>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</si>
  <si>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</si>
  <si>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</si>
  <si>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</si>
  <si>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</si>
  <si>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</si>
  <si>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</si>
  <si>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</si>
  <si>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</si>
  <si>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</si>
  <si>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</si>
  <si>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</si>
  <si>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</si>
  <si>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</si>
  <si>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</si>
  <si>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</si>
  <si>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</si>
  <si>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</si>
  <si>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</si>
  <si>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</si>
  <si>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</si>
  <si>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</si>
  <si>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</si>
  <si>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</si>
  <si>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</si>
  <si>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</si>
  <si>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</si>
  <si>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</si>
  <si>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</si>
  <si>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</si>
  <si>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</si>
  <si>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</si>
  <si>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</si>
  <si>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</si>
  <si>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</si>
  <si>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</si>
  <si>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</si>
  <si>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</si>
  <si>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</si>
  <si>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</si>
  <si>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</si>
  <si>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</si>
  <si>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</si>
  <si>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</si>
  <si>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</si>
  <si>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</si>
  <si>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</si>
  <si>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</si>
  <si>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</si>
  <si>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</si>
  <si>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</si>
  <si>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</si>
  <si>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</si>
  <si>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</si>
  <si>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</si>
  <si>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</si>
  <si>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</si>
  <si>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</si>
  <si>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</si>
  <si>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</si>
  <si>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</si>
  <si>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</si>
  <si>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</si>
  <si>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</si>
  <si>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</si>
  <si>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</si>
  <si>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</si>
  <si>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</si>
  <si>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</si>
  <si>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</si>
  <si>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</si>
  <si>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</si>
  <si>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</si>
  <si>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</si>
  <si>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</si>
  <si>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</si>
  <si>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</si>
  <si>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</si>
  <si>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</si>
  <si>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</si>
  <si>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</si>
  <si>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</si>
  <si>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</si>
  <si>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</si>
  <si>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</si>
  <si>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</si>
  <si>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</si>
  <si>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</si>
  <si>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</si>
  <si>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</si>
  <si>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</si>
  <si>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</si>
  <si>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</si>
  <si>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</si>
  <si>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</si>
  <si>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</si>
  <si>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</si>
  <si>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</si>
  <si>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</si>
  <si>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</si>
  <si>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</si>
  <si>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</si>
  <si>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</si>
  <si>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</si>
  <si>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</si>
  <si>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</si>
  <si>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</si>
  <si>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</si>
  <si>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</si>
  <si>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</si>
  <si>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</si>
  <si>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</si>
  <si>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</si>
  <si>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</si>
  <si>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</si>
  <si>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</si>
  <si>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</si>
  <si>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</si>
  <si>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</si>
  <si>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</si>
  <si>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</si>
  <si>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</si>
  <si>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</si>
  <si>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</si>
  <si>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</si>
  <si>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</si>
  <si>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</si>
  <si>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</si>
  <si>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</si>
  <si>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</si>
  <si>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</si>
  <si>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</si>
  <si>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</si>
  <si>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</si>
  <si>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</si>
  <si>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</si>
  <si>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</si>
  <si>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</si>
  <si>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</si>
  <si>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</si>
  <si>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</si>
  <si>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</si>
  <si>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</si>
  <si>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</si>
  <si>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</si>
  <si>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</si>
  <si>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</si>
  <si>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</si>
  <si>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</si>
  <si>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</si>
  <si>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</si>
  <si>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</si>
  <si>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</si>
  <si>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</si>
  <si>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</si>
  <si>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</si>
  <si>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</si>
  <si>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</si>
  <si>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</si>
  <si>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</si>
  <si>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</si>
  <si>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</si>
  <si>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</si>
  <si>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</si>
  <si>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</si>
  <si>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</si>
  <si>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</si>
  <si>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</si>
  <si>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</si>
  <si>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</si>
  <si>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</si>
  <si>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</si>
  <si>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</si>
  <si>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</si>
  <si>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</si>
  <si>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</si>
  <si>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</si>
  <si>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</si>
  <si>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</si>
  <si>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</si>
  <si>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</si>
  <si>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</si>
  <si>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</si>
  <si>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</si>
  <si>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</si>
  <si>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</si>
  <si>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</si>
  <si>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</si>
  <si>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</si>
  <si>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</si>
  <si>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</si>
  <si>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</si>
  <si>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</si>
  <si>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</si>
  <si>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</si>
  <si>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</si>
  <si>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</si>
  <si>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</si>
  <si>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</si>
  <si>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</si>
  <si>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</si>
  <si>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</si>
  <si>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</si>
  <si>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</si>
  <si>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</si>
  <si>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</si>
  <si>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</si>
  <si>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</si>
  <si>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</si>
  <si>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</si>
  <si>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</si>
  <si>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</si>
  <si>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</si>
  <si>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</si>
  <si>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</si>
  <si>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</si>
  <si>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</si>
  <si>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</si>
  <si>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</si>
  <si>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</si>
  <si>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</si>
  <si>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</si>
  <si>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</si>
  <si>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</si>
  <si>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</si>
  <si>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</si>
  <si>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</si>
  <si>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</si>
  <si>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</si>
  <si>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</si>
  <si>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</si>
  <si>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</si>
  <si>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</si>
  <si>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</si>
  <si>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</si>
  <si>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</si>
  <si>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</si>
  <si>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</si>
  <si>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</si>
  <si>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</si>
  <si>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</si>
  <si>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</si>
  <si>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</si>
  <si>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</si>
  <si>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</si>
  <si>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</si>
  <si>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</si>
  <si>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</si>
  <si>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</si>
  <si>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</si>
  <si>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</si>
  <si>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</si>
  <si>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</si>
  <si>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</si>
  <si>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</si>
  <si>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</si>
  <si>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</si>
  <si>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</si>
  <si>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</si>
  <si>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</si>
  <si>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</si>
  <si>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</si>
  <si>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</si>
  <si>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</si>
  <si>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</si>
  <si>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</si>
  <si>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</si>
  <si>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</si>
  <si>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</si>
  <si>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</si>
  <si>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</si>
  <si>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</si>
  <si>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</si>
  <si>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</si>
  <si>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</si>
  <si>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</si>
  <si>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</si>
  <si>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</si>
  <si>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</si>
  <si>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</si>
  <si>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</si>
  <si>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</si>
  <si>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</si>
  <si>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</si>
  <si>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</si>
  <si>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</si>
  <si>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</si>
  <si>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</si>
  <si>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</si>
  <si>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</si>
  <si>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</si>
  <si>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</si>
  <si>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</si>
  <si>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</si>
  <si>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</si>
  <si>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</si>
  <si>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</si>
  <si>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</si>
  <si>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</si>
  <si>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</si>
  <si>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</si>
  <si>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</si>
  <si>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</si>
  <si>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</si>
  <si>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</si>
  <si>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</si>
  <si>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</si>
  <si>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</si>
  <si>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</si>
  <si>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</si>
  <si>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</si>
  <si>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</si>
  <si>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</si>
  <si>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</si>
  <si>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</si>
  <si>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</si>
  <si>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</si>
  <si>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</si>
  <si>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</si>
  <si>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</si>
  <si>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</si>
  <si>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</si>
  <si>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</si>
  <si>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</si>
  <si>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</si>
  <si>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</si>
  <si>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</si>
  <si>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</si>
  <si>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</si>
  <si>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</si>
  <si>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</si>
  <si>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</si>
  <si>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</si>
  <si>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</si>
  <si>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</si>
  <si>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</si>
  <si>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</si>
  <si>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</si>
  <si>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</si>
  <si>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</si>
  <si>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</si>
  <si>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</si>
  <si>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</si>
  <si>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</si>
  <si>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</si>
  <si>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</si>
  <si>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</si>
  <si>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</si>
  <si>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</si>
  <si>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</si>
  <si>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</si>
  <si>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</si>
  <si>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</si>
  <si>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</si>
  <si>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</si>
  <si>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</si>
  <si>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</si>
  <si>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</si>
  <si>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</si>
  <si>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</si>
  <si>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</si>
  <si>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</si>
  <si>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</si>
  <si>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</si>
  <si>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</si>
  <si>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</si>
  <si>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</si>
  <si>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</si>
  <si>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</si>
  <si>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</si>
  <si>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</si>
  <si>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</si>
  <si>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</si>
  <si>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</si>
  <si>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</si>
  <si>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</si>
  <si>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</si>
  <si>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</si>
  <si>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</si>
  <si>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</si>
  <si>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</si>
  <si>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</si>
  <si>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</si>
  <si>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</si>
  <si>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</si>
  <si>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</si>
  <si>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</si>
  <si>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</si>
  <si>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</si>
  <si>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</si>
  <si>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</si>
  <si>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</si>
  <si>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</si>
  <si>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</si>
  <si>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</si>
  <si>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</si>
  <si>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</si>
  <si>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</si>
  <si>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</si>
  <si>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</si>
  <si>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</si>
  <si>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</si>
  <si>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</si>
  <si>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</si>
  <si>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</si>
  <si>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</si>
  <si>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</si>
  <si>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</si>
  <si>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</si>
  <si>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</si>
  <si>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</si>
  <si>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</si>
  <si>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</si>
  <si>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</si>
  <si>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</si>
  <si>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</si>
  <si>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</si>
  <si>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</si>
  <si>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</si>
  <si>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</si>
  <si>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</si>
  <si>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</si>
  <si>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</si>
  <si>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</si>
  <si>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</si>
  <si>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</si>
  <si>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</si>
  <si>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</si>
  <si>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</si>
  <si>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</si>
  <si>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</si>
  <si>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</si>
  <si>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</si>
  <si>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</si>
  <si>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</si>
  <si>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</si>
  <si>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</si>
  <si>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</si>
  <si>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</si>
  <si>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</si>
  <si>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</si>
  <si>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</si>
  <si>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</si>
  <si>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</si>
  <si>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</si>
  <si>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</si>
  <si>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</si>
  <si>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</si>
  <si>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</si>
  <si>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</si>
  <si>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</si>
  <si>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</si>
  <si>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</si>
  <si>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</si>
  <si>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</si>
  <si>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</si>
  <si>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</si>
  <si>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</si>
  <si>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</si>
  <si>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</si>
  <si>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</si>
  <si>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</si>
  <si>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</si>
  <si>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</si>
  <si>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</si>
  <si>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</si>
  <si>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</si>
  <si>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</si>
  <si>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</si>
  <si>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</si>
  <si>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</si>
  <si>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</si>
  <si>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</si>
  <si>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</si>
  <si>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</si>
  <si>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</si>
  <si>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</si>
  <si>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</si>
  <si>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</si>
  <si>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</si>
  <si>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</si>
  <si>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</si>
  <si>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</si>
  <si>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</si>
  <si>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</si>
  <si>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</si>
  <si>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</si>
  <si>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</si>
  <si>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</si>
  <si>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</si>
  <si>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</si>
  <si>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</si>
  <si>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</si>
  <si>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</si>
  <si>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</si>
  <si>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</si>
  <si>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</si>
  <si>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</si>
  <si>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</si>
  <si>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</si>
  <si>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</si>
  <si>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</si>
  <si>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</si>
  <si>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</si>
  <si>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</si>
  <si>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</si>
  <si>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</si>
  <si>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</si>
  <si>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</si>
  <si>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</si>
  <si>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</si>
  <si>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</si>
  <si>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</si>
  <si>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</si>
  <si>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</si>
  <si>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</si>
  <si>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</si>
  <si>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</si>
  <si>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</si>
  <si>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</si>
  <si>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</si>
  <si>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</si>
  <si>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</si>
  <si>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</si>
  <si>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</si>
  <si>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</si>
  <si>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</si>
  <si>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</si>
  <si>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</si>
  <si>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</si>
  <si>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</si>
  <si>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</si>
  <si>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</si>
  <si>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</si>
  <si>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</si>
  <si>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</si>
  <si>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</si>
  <si>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</si>
  <si>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</si>
  <si>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</si>
  <si>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</si>
  <si>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</si>
  <si>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</si>
  <si>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</si>
  <si>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</si>
  <si>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</si>
  <si>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</si>
  <si>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</si>
  <si>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</si>
  <si>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</si>
  <si>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</si>
  <si>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</si>
  <si>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</si>
  <si>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</si>
  <si>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</si>
  <si>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</si>
  <si>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</si>
  <si>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</si>
  <si>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</si>
  <si>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</si>
  <si>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</si>
  <si>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</si>
  <si>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</si>
  <si>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</si>
  <si>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</si>
  <si>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</si>
  <si>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</si>
  <si>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</si>
  <si>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</si>
  <si>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</si>
  <si>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</si>
  <si>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</si>
  <si>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</si>
  <si>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</si>
  <si>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</si>
  <si>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</si>
  <si>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</si>
  <si>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</si>
  <si>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</si>
  <si>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</si>
  <si>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</si>
  <si>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</si>
  <si>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</si>
  <si>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</si>
  <si>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</si>
  <si>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</si>
  <si>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</si>
  <si>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</si>
  <si>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</si>
  <si>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</si>
  <si>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</si>
  <si>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</si>
  <si>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</si>
  <si>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</si>
  <si>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</si>
  <si>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</si>
  <si>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</si>
  <si>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</si>
  <si>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</si>
  <si>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</si>
  <si>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</si>
  <si>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</si>
  <si>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</si>
  <si>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</si>
  <si>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</si>
  <si>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</si>
  <si>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</si>
  <si>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</si>
  <si>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</si>
  <si>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</si>
  <si>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</si>
  <si>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</si>
  <si>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</si>
  <si>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</si>
  <si>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</si>
  <si>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</si>
  <si>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</si>
  <si>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</si>
  <si>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</si>
  <si>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</si>
  <si>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</si>
  <si>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</si>
  <si>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</si>
  <si>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</si>
  <si>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</si>
  <si>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</si>
  <si>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</si>
  <si>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</si>
  <si>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</si>
  <si>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</si>
  <si>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</si>
  <si>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</si>
  <si>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</si>
  <si>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</si>
  <si>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</si>
  <si>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</si>
  <si>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</si>
  <si>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</si>
  <si>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</si>
  <si>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</si>
  <si>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</si>
  <si>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</si>
  <si>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</si>
  <si>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</si>
  <si>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</si>
  <si>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</si>
  <si>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</si>
  <si>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</si>
  <si>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</si>
  <si>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</si>
  <si>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</si>
  <si>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</si>
  <si>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</si>
  <si>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</si>
  <si>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</si>
  <si>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</si>
  <si>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</si>
  <si>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</si>
  <si>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</si>
  <si>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</si>
  <si>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</si>
  <si>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</si>
  <si>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</si>
  <si>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</si>
  <si>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</si>
  <si>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</si>
  <si>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</si>
  <si>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</si>
  <si>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</si>
  <si>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</si>
  <si>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</si>
  <si>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</si>
  <si>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</si>
  <si>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</si>
  <si>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</si>
  <si>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</si>
  <si>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</si>
  <si>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</si>
  <si>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</si>
  <si>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</si>
  <si>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</si>
  <si>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</si>
  <si>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</si>
  <si>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</si>
  <si>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</si>
  <si>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</si>
  <si>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</si>
  <si>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</si>
  <si>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</si>
  <si>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</si>
  <si>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</si>
  <si>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</si>
  <si>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</si>
  <si>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</si>
  <si>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</si>
  <si>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</si>
  <si>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</si>
  <si>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</si>
  <si>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</si>
  <si>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</si>
  <si>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</si>
  <si>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</si>
  <si>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</si>
  <si>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</si>
  <si>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</si>
  <si>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</si>
  <si>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</si>
  <si>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</si>
  <si>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</si>
  <si>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</si>
  <si>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</si>
  <si>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</si>
  <si>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</si>
  <si>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</si>
  <si>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</si>
  <si>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</si>
  <si>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</si>
  <si>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</si>
  <si>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</si>
  <si>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</si>
  <si>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</si>
  <si>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</si>
  <si>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</si>
  <si>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</si>
  <si>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</si>
  <si>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</si>
  <si>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</si>
  <si>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</si>
  <si>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</si>
  <si>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</si>
  <si>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</si>
  <si>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</si>
  <si>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</si>
  <si>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</si>
  <si>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</si>
  <si>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</si>
  <si>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</si>
  <si>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</si>
  <si>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</si>
  <si>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</si>
  <si>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</si>
  <si>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</si>
  <si>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</si>
  <si>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</si>
  <si>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</si>
  <si>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</si>
  <si>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</si>
  <si>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</si>
  <si>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</si>
  <si>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</si>
  <si>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</si>
  <si>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</si>
  <si>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</si>
  <si>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</si>
  <si>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</si>
  <si>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</si>
  <si>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</si>
  <si>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</si>
  <si>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</si>
  <si>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</si>
  <si>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</si>
  <si>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</si>
  <si>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</si>
  <si>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</si>
  <si>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</si>
  <si>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</si>
  <si>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</si>
  <si>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</si>
  <si>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</si>
  <si>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</si>
  <si>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</si>
  <si>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</si>
  <si>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</si>
  <si>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</si>
  <si>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</si>
  <si>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</si>
  <si>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</si>
  <si>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</si>
  <si>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</si>
  <si>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</si>
  <si>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</si>
  <si>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</si>
  <si>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</si>
  <si>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</si>
  <si>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</si>
  <si>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</si>
  <si>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</si>
  <si>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</si>
  <si>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</si>
  <si>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</si>
  <si>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</si>
  <si>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</si>
  <si>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</si>
  <si>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</si>
  <si>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</si>
  <si>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</si>
  <si>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</si>
  <si>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</si>
  <si>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</si>
  <si>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</si>
  <si>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</si>
  <si>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</si>
  <si>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</si>
  <si>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</si>
  <si>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</si>
  <si>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</si>
  <si>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</si>
  <si>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</si>
  <si>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</si>
  <si>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</si>
  <si>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</si>
  <si>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</si>
  <si>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</si>
  <si>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</si>
  <si>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</si>
  <si>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</si>
  <si>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</si>
  <si>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</si>
  <si>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</si>
  <si>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</si>
  <si>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</si>
  <si>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</si>
  <si>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</si>
  <si>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</si>
  <si>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</si>
  <si>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</si>
  <si>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</si>
  <si>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</si>
  <si>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</si>
  <si>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</si>
  <si>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</si>
  <si>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</si>
  <si>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</si>
  <si>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</si>
  <si>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</si>
  <si>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</si>
  <si>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</si>
  <si>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</si>
  <si>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</si>
  <si>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</si>
  <si>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</si>
  <si>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</si>
  <si>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</si>
  <si>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</si>
  <si>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</si>
  <si>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</si>
  <si>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</si>
  <si>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</si>
  <si>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</si>
  <si>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</si>
  <si>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</si>
  <si>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</si>
  <si>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</si>
  <si>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</si>
  <si>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</si>
  <si>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</si>
  <si>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</si>
  <si>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</si>
  <si>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</si>
  <si>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</si>
  <si>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</si>
  <si>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</si>
  <si>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</si>
  <si>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</si>
  <si>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</si>
  <si>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</si>
  <si>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</si>
  <si>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</si>
  <si>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</si>
  <si>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</si>
  <si>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</si>
  <si>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</si>
  <si>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</si>
  <si>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</si>
  <si>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</si>
  <si>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</si>
  <si>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</si>
  <si>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</si>
  <si>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</si>
  <si>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</si>
  <si>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</si>
  <si>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</si>
  <si>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</si>
  <si>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</si>
  <si>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</si>
  <si>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</si>
  <si>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</si>
  <si>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</si>
  <si>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</si>
  <si>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</si>
  <si>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</si>
  <si>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</si>
  <si>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</si>
  <si>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</si>
  <si>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</si>
  <si>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</si>
  <si>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</si>
  <si>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</si>
  <si>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</si>
  <si>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</si>
  <si>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</si>
  <si>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</si>
  <si>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</si>
  <si>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</si>
  <si>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</si>
  <si>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</si>
  <si>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</si>
  <si>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</si>
  <si>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</si>
  <si>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</si>
  <si>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</si>
  <si>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</si>
  <si>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</si>
  <si>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</si>
  <si>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</si>
  <si>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</si>
  <si>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</si>
  <si>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</si>
  <si>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</si>
  <si>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</si>
  <si>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</si>
  <si>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</si>
  <si>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</si>
  <si>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</si>
  <si>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</si>
  <si>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</si>
  <si>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</si>
  <si>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</si>
  <si>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</si>
  <si>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</si>
  <si>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</si>
  <si>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</si>
  <si>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</si>
  <si>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</si>
  <si>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</si>
  <si>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</si>
  <si>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</si>
  <si>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</si>
  <si>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</si>
  <si>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</si>
  <si>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</si>
  <si>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</si>
  <si>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</si>
  <si>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</si>
  <si>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</si>
  <si>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</si>
  <si>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</si>
  <si>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</si>
  <si>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</si>
  <si>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</si>
  <si>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</si>
  <si>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</si>
  <si>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</si>
  <si>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</si>
  <si>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</si>
  <si>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</si>
  <si>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</si>
  <si>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</si>
  <si>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</si>
  <si>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</si>
  <si>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</si>
  <si>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</si>
  <si>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</si>
  <si>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</si>
  <si>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</si>
  <si>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</si>
  <si>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</si>
  <si>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</si>
  <si>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</si>
  <si>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</si>
  <si>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</si>
  <si>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</si>
  <si>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</si>
  <si>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</si>
  <si>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</si>
  <si>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</si>
  <si>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</si>
  <si>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</si>
  <si>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</si>
  <si>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</si>
  <si>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</si>
  <si>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</si>
  <si>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</si>
  <si>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</si>
  <si>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</si>
  <si>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</si>
  <si>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</si>
  <si>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</si>
  <si>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</si>
  <si>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</si>
  <si>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</si>
  <si>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</si>
  <si>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</si>
  <si>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</si>
  <si>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</si>
  <si>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</si>
  <si>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</si>
  <si>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</si>
  <si>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</si>
  <si>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</si>
  <si>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</si>
  <si>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</si>
  <si>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</si>
  <si>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</si>
  <si>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</si>
  <si>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</si>
  <si>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</si>
  <si>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</si>
  <si>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</si>
  <si>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</si>
  <si>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</si>
  <si>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</si>
  <si>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</si>
  <si>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</si>
  <si>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</si>
  <si>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</si>
  <si>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</si>
  <si>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</si>
  <si>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</si>
  <si>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</si>
  <si>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</si>
  <si>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</si>
  <si>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</si>
  <si>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</si>
  <si>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</si>
  <si>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</si>
  <si>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</si>
  <si>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</si>
  <si>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</si>
  <si>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</si>
  <si>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</si>
  <si>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</si>
  <si>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</si>
  <si>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</si>
  <si>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</si>
  <si>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</si>
  <si>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</si>
  <si>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</si>
  <si>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</si>
  <si>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</si>
  <si>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</si>
  <si>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</si>
  <si>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</si>
  <si>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</si>
  <si>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</si>
  <si>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</si>
  <si>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</si>
  <si>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</si>
  <si>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</si>
  <si>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</si>
  <si>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</si>
  <si>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</si>
  <si>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</si>
  <si>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</si>
  <si>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</si>
  <si>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</si>
  <si>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</si>
  <si>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</si>
  <si>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</si>
  <si>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</si>
  <si>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</si>
  <si>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</si>
  <si>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</si>
  <si>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</si>
  <si>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</si>
  <si>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</si>
  <si>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</si>
  <si>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</si>
  <si>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</si>
  <si>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</si>
  <si>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</si>
  <si>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</si>
  <si>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</si>
  <si>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</si>
  <si>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</si>
  <si>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</si>
  <si>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</si>
  <si>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</si>
  <si>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</si>
  <si>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</si>
  <si>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</si>
  <si>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</si>
  <si>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</si>
  <si>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</si>
  <si>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</si>
  <si>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</si>
  <si>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</si>
  <si>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</si>
  <si>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</si>
  <si>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</si>
  <si>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</si>
  <si>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</si>
  <si>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</si>
  <si>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</si>
  <si>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</si>
  <si>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</si>
  <si>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</si>
  <si>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</si>
  <si>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</si>
  <si>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</si>
  <si>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</si>
  <si>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</si>
  <si>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</si>
  <si>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</si>
  <si>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</si>
  <si>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</si>
  <si>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</si>
  <si>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</si>
  <si>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</si>
  <si>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</si>
  <si>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</si>
  <si>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</si>
  <si>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</si>
  <si>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</si>
  <si>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</si>
  <si>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</si>
  <si>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</si>
  <si>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</si>
  <si>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</si>
  <si>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</si>
  <si>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</si>
  <si>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</si>
  <si>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</si>
  <si>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</si>
  <si>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</si>
  <si>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</si>
  <si>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</si>
  <si>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</si>
  <si>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</si>
  <si>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</si>
  <si>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</si>
  <si>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</si>
  <si>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</si>
  <si>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</si>
  <si>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</si>
  <si>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</si>
  <si>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</si>
  <si>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</si>
  <si>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</si>
  <si>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</si>
  <si>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</si>
  <si>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</si>
  <si>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</si>
  <si>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</si>
  <si>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</si>
  <si>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</si>
  <si>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</si>
  <si>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</si>
  <si>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</si>
  <si>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</si>
  <si>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</si>
  <si>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</si>
  <si>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</si>
  <si>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</si>
  <si>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</si>
  <si>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</si>
  <si>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</si>
  <si>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</si>
  <si>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</si>
  <si>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</si>
  <si>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</si>
  <si>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</si>
  <si>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</si>
  <si>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</si>
  <si>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</si>
  <si>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</si>
  <si>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</si>
  <si>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</si>
  <si>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</si>
  <si>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</si>
  <si>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</si>
  <si>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</si>
  <si>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</si>
  <si>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</si>
  <si>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</si>
  <si>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</si>
  <si>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</si>
  <si>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</si>
  <si>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</si>
  <si>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</si>
  <si>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</si>
  <si>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</si>
  <si>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</si>
  <si>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</si>
  <si>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</si>
  <si>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</si>
  <si>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</si>
  <si>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</si>
  <si>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</si>
  <si>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</si>
  <si>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</si>
  <si>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</si>
  <si>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</si>
  <si>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</si>
  <si>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</si>
  <si>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</si>
  <si>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</si>
  <si>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</si>
  <si>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</si>
  <si>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</si>
  <si>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</si>
  <si>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</si>
  <si>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</si>
  <si>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</si>
  <si>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</si>
  <si>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</si>
  <si>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</si>
  <si>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</si>
  <si>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</si>
  <si>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</si>
  <si>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</si>
  <si>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</si>
  <si>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</si>
  <si>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</si>
  <si>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</si>
  <si>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</si>
  <si>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</si>
  <si>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</si>
  <si>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</si>
  <si>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</si>
  <si>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</si>
  <si>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</si>
  <si>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</si>
  <si>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</si>
  <si>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</si>
  <si>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</si>
  <si>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</si>
  <si>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</si>
  <si>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</si>
  <si>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</si>
  <si>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</si>
  <si>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</si>
  <si>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</si>
  <si>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</si>
  <si>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</si>
  <si>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</si>
  <si>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</si>
  <si>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</si>
  <si>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</si>
  <si>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</si>
  <si>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</si>
  <si>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</si>
  <si>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</si>
  <si>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</si>
  <si>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</si>
  <si>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</si>
  <si>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</si>
  <si>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</si>
  <si>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</si>
  <si>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</si>
  <si>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</si>
  <si>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</si>
  <si>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</si>
  <si>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</si>
  <si>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</si>
  <si>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</si>
  <si>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</si>
  <si>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</si>
  <si>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</si>
  <si>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</si>
  <si>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</si>
  <si>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</si>
  <si>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</si>
  <si>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</si>
  <si>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</si>
  <si>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</si>
  <si>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</si>
  <si>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</si>
  <si>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</si>
  <si>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</si>
  <si>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</si>
  <si>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</si>
  <si>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</si>
  <si>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</si>
  <si>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</si>
  <si>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</si>
  <si>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</si>
  <si>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</si>
  <si>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</si>
  <si>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</si>
  <si>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</si>
  <si>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</si>
  <si>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</si>
  <si>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</si>
  <si>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</si>
  <si>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</si>
  <si>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</si>
  <si>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</si>
  <si>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</si>
  <si>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</si>
  <si>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</si>
  <si>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</si>
  <si>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</si>
  <si>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</si>
  <si>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</si>
  <si>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</si>
  <si>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</si>
  <si>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</si>
  <si>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</si>
  <si>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</si>
  <si>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</si>
  <si>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</si>
  <si>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</si>
  <si>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</si>
  <si>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</si>
  <si>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</si>
  <si>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</si>
  <si>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</si>
  <si>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</si>
  <si>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</si>
  <si>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</si>
  <si>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</si>
  <si>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</si>
  <si>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</si>
  <si>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</si>
  <si>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</si>
  <si>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</si>
  <si>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</si>
  <si>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</si>
  <si>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</si>
  <si>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</si>
  <si>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</si>
  <si>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</si>
  <si>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</si>
  <si>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</si>
  <si>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</si>
  <si>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</si>
  <si>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</si>
  <si>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</si>
  <si>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</si>
  <si>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</si>
  <si>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</si>
  <si>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</si>
  <si>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</si>
  <si>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</si>
  <si>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</si>
  <si>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</si>
  <si>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</si>
  <si>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</si>
  <si>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</si>
  <si>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</si>
  <si>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</si>
  <si>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</si>
  <si>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</si>
  <si>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</si>
  <si>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</si>
  <si>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</si>
  <si>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</si>
  <si>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</si>
  <si>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</si>
  <si>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</si>
  <si>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</si>
  <si>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</si>
  <si>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</si>
  <si>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</si>
  <si>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</si>
  <si>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</si>
  <si>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</si>
  <si>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</si>
  <si>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</si>
  <si>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</si>
  <si>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</si>
  <si>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</si>
  <si>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</si>
  <si>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</si>
  <si>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</si>
  <si>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</si>
  <si>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</si>
  <si>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</si>
  <si>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</si>
  <si>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</si>
  <si>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</si>
  <si>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</si>
  <si>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</si>
  <si>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</si>
  <si>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</si>
  <si>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</si>
  <si>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</si>
  <si>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</si>
  <si>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</si>
  <si>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</si>
  <si>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</si>
  <si>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</si>
  <si>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</si>
  <si>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</si>
  <si>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</si>
  <si>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</si>
  <si>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</si>
  <si>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</si>
  <si>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</si>
  <si>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</si>
  <si>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</si>
  <si>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</si>
  <si>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</si>
  <si>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</si>
  <si>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</si>
  <si>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</si>
  <si>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</si>
  <si>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</si>
  <si>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</si>
  <si>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</si>
  <si>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</si>
  <si>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</si>
  <si>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</si>
  <si>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</si>
  <si>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</si>
  <si>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</si>
  <si>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</si>
  <si>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</si>
  <si>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</si>
  <si>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</si>
  <si>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</si>
  <si>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</si>
  <si>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</si>
  <si>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</si>
  <si>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</si>
  <si>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</si>
  <si>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</si>
  <si>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</si>
  <si>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</si>
  <si>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</si>
  <si>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</si>
  <si>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</si>
  <si>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</si>
  <si>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</si>
  <si>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</si>
  <si>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</si>
  <si>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</si>
  <si>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</si>
  <si>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</si>
  <si>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</si>
  <si>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</si>
  <si>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</si>
  <si>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</si>
  <si>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</si>
  <si>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</si>
  <si>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</si>
  <si>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</si>
  <si>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</si>
  <si>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</si>
  <si>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</si>
  <si>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</si>
  <si>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</si>
  <si>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</si>
  <si>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</si>
  <si>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</si>
  <si>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</si>
  <si>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</si>
  <si>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</si>
  <si>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</si>
  <si>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</si>
  <si>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</si>
  <si>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</si>
  <si>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</si>
  <si>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</si>
  <si>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</si>
  <si>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</si>
  <si>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</si>
  <si>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</si>
  <si>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</si>
  <si>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</si>
  <si>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</si>
  <si>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</si>
  <si>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</si>
  <si>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</si>
  <si>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</si>
  <si>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</si>
  <si>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</si>
  <si>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</si>
  <si>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</si>
  <si>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</si>
  <si>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</si>
  <si>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</si>
  <si>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</si>
  <si>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</si>
  <si>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</si>
  <si>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</si>
  <si>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</si>
  <si>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</si>
  <si>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</si>
  <si>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</si>
  <si>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</si>
  <si>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</si>
  <si>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</si>
  <si>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</si>
  <si>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</si>
  <si>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</si>
  <si>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</si>
  <si>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</si>
  <si>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</si>
  <si>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</si>
  <si>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</si>
  <si>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</si>
  <si>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</si>
  <si>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</si>
  <si>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</si>
  <si>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</si>
  <si>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</si>
  <si>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</si>
  <si>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</si>
  <si>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</si>
  <si>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</si>
  <si>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</si>
  <si>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</si>
  <si>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</si>
  <si>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</si>
  <si>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</si>
  <si>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</si>
  <si>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</si>
  <si>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</si>
  <si>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</si>
  <si>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</si>
  <si>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</si>
  <si>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</si>
  <si>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</si>
  <si>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</si>
  <si>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</si>
  <si>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</si>
  <si>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</si>
  <si>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</si>
  <si>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</si>
  <si>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</si>
  <si>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</si>
  <si>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</si>
  <si>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</si>
  <si>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</si>
  <si>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</si>
  <si>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</si>
  <si>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</si>
  <si>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</si>
  <si>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</si>
  <si>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</si>
  <si>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</si>
  <si>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</si>
  <si>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</si>
  <si>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</si>
  <si>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</si>
  <si>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</si>
  <si>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</si>
  <si>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</si>
  <si>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</si>
  <si>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</si>
  <si>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</si>
  <si>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</si>
  <si>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</si>
  <si>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</si>
  <si>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</si>
  <si>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</si>
  <si>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</si>
  <si>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</si>
  <si>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</si>
  <si>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</si>
  <si>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</si>
  <si>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</si>
  <si>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</si>
  <si>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</si>
  <si>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</si>
  <si>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</si>
  <si>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</si>
  <si>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</si>
  <si>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</si>
  <si>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</si>
  <si>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</si>
  <si>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</si>
  <si>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</si>
  <si>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</si>
  <si>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</si>
  <si>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</si>
  <si>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</si>
  <si>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</si>
  <si>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</si>
  <si>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</si>
  <si>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</si>
  <si>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</si>
  <si>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</si>
  <si>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</si>
  <si>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</si>
  <si>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</si>
  <si>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</si>
  <si>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</si>
  <si>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</si>
  <si>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</si>
  <si>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</si>
  <si>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</si>
  <si>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</si>
  <si>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</si>
  <si>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</si>
  <si>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</si>
  <si>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</si>
  <si>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</si>
  <si>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</si>
  <si>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</si>
  <si>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</si>
  <si>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</si>
  <si>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</si>
  <si>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</si>
  <si>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</si>
  <si>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</si>
  <si>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</si>
  <si>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</si>
  <si>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</si>
  <si>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</si>
  <si>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</si>
  <si>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</si>
  <si>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</si>
  <si>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</si>
  <si>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</si>
  <si>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</si>
  <si>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</si>
  <si>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</si>
  <si>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</si>
  <si>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</si>
  <si>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</si>
  <si>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</si>
  <si>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</si>
  <si>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</si>
  <si>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</si>
  <si>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</si>
  <si>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</si>
  <si>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</si>
  <si>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</si>
  <si>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</si>
  <si>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</si>
  <si>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</si>
  <si>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</si>
  <si>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</si>
  <si>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</si>
  <si>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</si>
  <si>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</si>
  <si>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</si>
  <si>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</si>
  <si>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</si>
  <si>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</si>
  <si>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</si>
  <si>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</si>
  <si>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</si>
  <si>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</si>
  <si>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</si>
  <si>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</si>
  <si>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</si>
  <si>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</si>
  <si>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</si>
  <si>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</si>
  <si>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</si>
  <si>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</si>
  <si>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</si>
  <si>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</si>
  <si>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</si>
  <si>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</si>
  <si>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</si>
  <si>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</si>
  <si>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</si>
  <si>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</si>
  <si>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</si>
  <si>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</si>
  <si>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</si>
  <si>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</si>
  <si>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</si>
  <si>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</si>
  <si>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</si>
  <si>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</si>
  <si>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</si>
  <si>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</si>
  <si>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</si>
  <si>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</si>
  <si>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</si>
  <si>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</si>
  <si>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</si>
  <si>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</si>
  <si>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</si>
  <si>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</si>
  <si>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</si>
  <si>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</si>
  <si>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</si>
  <si>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</si>
  <si>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</si>
  <si>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</si>
  <si>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</si>
  <si>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</si>
  <si>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</si>
  <si>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</si>
  <si>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</si>
  <si>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</si>
  <si>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</si>
  <si>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</si>
  <si>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</si>
  <si>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</si>
  <si>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</si>
  <si>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</si>
  <si>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</si>
  <si>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</si>
  <si>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</si>
  <si>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</si>
  <si>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</si>
  <si>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</si>
  <si>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</si>
  <si>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</si>
  <si>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</si>
  <si>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</si>
  <si>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</si>
  <si>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</si>
  <si>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</si>
  <si>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</si>
  <si>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</si>
  <si>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</si>
  <si>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</si>
  <si>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</si>
  <si>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</si>
  <si>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</si>
  <si>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</si>
  <si>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</si>
  <si>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</si>
  <si>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</si>
  <si>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</si>
  <si>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</si>
  <si>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</si>
  <si>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</si>
  <si>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</si>
  <si>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</si>
  <si>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</si>
  <si>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</si>
  <si>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</si>
  <si>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</si>
  <si>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</si>
  <si>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</si>
  <si>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</si>
  <si>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</si>
  <si>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</si>
  <si>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</si>
  <si>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</si>
  <si>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</si>
  <si>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</si>
  <si>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</si>
  <si>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</si>
  <si>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</si>
  <si>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</si>
  <si>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</si>
  <si>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</si>
  <si>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</si>
  <si>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</si>
  <si>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</si>
  <si>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</si>
  <si>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</si>
  <si>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</si>
  <si>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</si>
  <si>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</si>
  <si>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</si>
  <si>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</si>
  <si>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</si>
  <si>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</si>
  <si>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</si>
  <si>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</si>
  <si>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</si>
  <si>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</si>
  <si>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</si>
  <si>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</si>
  <si>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</si>
  <si>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</si>
  <si>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</si>
  <si>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</si>
  <si>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</si>
  <si>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</si>
  <si>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</si>
  <si>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</si>
  <si>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</si>
  <si>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</si>
  <si>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</si>
  <si>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</si>
  <si>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</si>
  <si>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</si>
  <si>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</si>
  <si>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</si>
  <si>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</si>
  <si>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</si>
  <si>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</si>
  <si>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</si>
  <si>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</si>
  <si>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</si>
  <si>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</si>
  <si>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</si>
  <si>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</si>
  <si>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</si>
  <si>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</si>
  <si>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</si>
  <si>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</si>
  <si>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</si>
  <si>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</si>
  <si>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</si>
  <si>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</si>
  <si>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</si>
  <si>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</si>
  <si>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</si>
  <si>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</si>
  <si>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</si>
  <si>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</si>
  <si>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</si>
  <si>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</si>
  <si>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</si>
  <si>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</si>
  <si>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</si>
  <si>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</si>
  <si>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</si>
  <si>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</si>
  <si>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</si>
  <si>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</si>
  <si>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</si>
  <si>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</si>
  <si>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</si>
  <si>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</si>
  <si>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</si>
  <si>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</si>
  <si>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</si>
  <si>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</si>
  <si>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</si>
  <si>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</si>
  <si>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</si>
  <si>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</si>
  <si>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</si>
  <si>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</si>
  <si>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</si>
  <si>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</si>
  <si>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</si>
  <si>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</si>
  <si>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</si>
  <si>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</si>
  <si>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</si>
  <si>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</si>
  <si>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</si>
  <si>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</si>
  <si>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</si>
  <si>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</si>
  <si>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</si>
  <si>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</si>
  <si>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</si>
  <si>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</si>
  <si>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</si>
  <si>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</si>
  <si>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</si>
  <si>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</si>
  <si>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</si>
  <si>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</si>
  <si>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</si>
  <si>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</si>
  <si>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</si>
  <si>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</si>
  <si>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</si>
  <si>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</si>
  <si>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</si>
  <si>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</si>
  <si>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</si>
  <si>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</si>
  <si>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</si>
  <si>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</si>
  <si>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</si>
  <si>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</si>
  <si>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</si>
  <si>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</si>
  <si>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</si>
  <si>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</si>
  <si>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</si>
  <si>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</si>
  <si>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</si>
  <si>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</si>
  <si>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</si>
  <si>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</si>
  <si>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</si>
  <si>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</si>
  <si>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</si>
  <si>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</si>
  <si>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</si>
  <si>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</si>
  <si>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</si>
  <si>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</si>
  <si>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</si>
  <si>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</si>
  <si>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</si>
  <si>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</si>
  <si>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</si>
  <si>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</si>
  <si>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</si>
  <si>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</si>
  <si>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</si>
  <si>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</si>
  <si>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</si>
  <si>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</si>
  <si>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</si>
  <si>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</si>
  <si>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</si>
  <si>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</si>
  <si>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</si>
  <si>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</si>
  <si>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</si>
  <si>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</si>
  <si>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</si>
  <si>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</si>
  <si>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</si>
  <si>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</si>
  <si>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</si>
  <si>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</si>
  <si>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</si>
  <si>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</si>
  <si>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</si>
  <si>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</si>
  <si>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</si>
  <si>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</si>
  <si>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</si>
  <si>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</si>
  <si>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</si>
  <si>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</si>
  <si>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</si>
  <si>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</si>
  <si>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</si>
  <si>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</si>
  <si>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</si>
  <si>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</si>
  <si>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</si>
  <si>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</si>
  <si>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</si>
  <si>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</si>
  <si>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</si>
  <si>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</si>
  <si>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</si>
  <si>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</si>
  <si>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</si>
  <si>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</si>
  <si>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</si>
  <si>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</si>
  <si>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</si>
  <si>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</si>
  <si>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</si>
  <si>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</si>
  <si>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</si>
  <si>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</si>
  <si>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</si>
  <si>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</si>
  <si>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</si>
  <si>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</si>
  <si>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</si>
  <si>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</si>
  <si>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</si>
  <si>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</si>
  <si>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</si>
  <si>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</si>
  <si>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</si>
  <si>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</si>
  <si>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</si>
  <si>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</si>
  <si>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</si>
  <si>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</si>
  <si>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</si>
  <si>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</si>
  <si>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</si>
  <si>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</si>
  <si>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</si>
  <si>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</si>
  <si>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</si>
  <si>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</si>
  <si>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</si>
  <si>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</si>
  <si>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</si>
  <si>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</si>
  <si>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</si>
  <si>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</si>
  <si>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</si>
  <si>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</si>
  <si>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</si>
  <si>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</si>
  <si>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</si>
  <si>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</si>
  <si>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</si>
  <si>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</si>
  <si>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</si>
  <si>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</si>
  <si>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</si>
  <si>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</si>
  <si>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</si>
  <si>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</si>
  <si>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</si>
  <si>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</si>
  <si>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</si>
  <si>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</si>
  <si>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</si>
  <si>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</si>
  <si>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</si>
  <si>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</si>
  <si>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</si>
  <si>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</si>
  <si>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</si>
  <si>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</si>
  <si>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</si>
  <si>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</si>
  <si>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</si>
  <si>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</si>
  <si>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</si>
  <si>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</si>
  <si>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</si>
  <si>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</si>
  <si>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</si>
  <si>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</si>
  <si>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</si>
  <si>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</si>
  <si>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</si>
  <si>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</si>
  <si>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</si>
  <si>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</si>
  <si>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</si>
  <si>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</si>
  <si>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</si>
  <si>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</si>
  <si>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</si>
  <si>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</si>
  <si>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</si>
  <si>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</si>
  <si>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</si>
  <si>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</si>
  <si>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</si>
  <si>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</si>
  <si>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</si>
  <si>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</si>
  <si>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</si>
  <si>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</si>
  <si>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</si>
  <si>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</si>
  <si>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</si>
  <si>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</si>
  <si>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</si>
  <si>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</si>
  <si>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</si>
  <si>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</si>
  <si>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</si>
  <si>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</si>
  <si>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</si>
  <si>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</si>
  <si>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</si>
  <si>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</si>
  <si>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</si>
  <si>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</si>
  <si>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</si>
  <si>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</si>
  <si>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</si>
  <si>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</si>
  <si>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</si>
  <si>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</si>
  <si>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</si>
  <si>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</si>
  <si>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</si>
  <si>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</si>
  <si>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</si>
  <si>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</si>
  <si>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</si>
  <si>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</si>
  <si>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</si>
  <si>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</si>
  <si>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</si>
  <si>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</si>
  <si>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</si>
  <si>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</si>
  <si>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</si>
  <si>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</si>
  <si>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</si>
  <si>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</si>
  <si>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</si>
  <si>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</si>
  <si>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</si>
  <si>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</si>
  <si>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</si>
  <si>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</si>
  <si>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</si>
  <si>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</si>
  <si>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</si>
  <si>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</si>
  <si>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</si>
  <si>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</si>
  <si>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</si>
  <si>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</si>
  <si>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</si>
  <si>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</si>
  <si>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</si>
  <si>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</si>
  <si>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</si>
  <si>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</si>
  <si>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</si>
  <si>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</si>
  <si>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</si>
  <si>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</si>
  <si>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</si>
  <si>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</si>
  <si>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</si>
  <si>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</si>
  <si>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</si>
  <si>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</si>
  <si>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</si>
  <si>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</si>
  <si>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</si>
  <si>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</si>
  <si>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</si>
  <si>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</si>
  <si>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</si>
  <si>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</si>
  <si>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</si>
  <si>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</si>
  <si>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</si>
  <si>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</si>
  <si>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</si>
  <si>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</si>
  <si>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</si>
  <si>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</si>
  <si>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</si>
  <si>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</si>
  <si>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</si>
  <si>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</si>
  <si>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</si>
  <si>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</si>
  <si>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</si>
  <si>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</si>
  <si>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</si>
  <si>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</si>
  <si>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</si>
  <si>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</si>
  <si>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</si>
  <si>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</si>
  <si>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</si>
  <si>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</si>
  <si>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</si>
  <si>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</si>
  <si>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</si>
  <si>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</si>
  <si>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</si>
  <si>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</si>
  <si>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</si>
  <si>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</si>
  <si>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</si>
  <si>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</si>
  <si>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</si>
  <si>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</si>
  <si>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</si>
  <si>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</si>
  <si>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</si>
  <si>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</si>
  <si>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</si>
  <si>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</si>
  <si>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</si>
  <si>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</si>
  <si>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</si>
  <si>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</si>
  <si>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</si>
  <si>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</si>
  <si>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</si>
  <si>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</si>
  <si>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</si>
  <si>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</si>
  <si>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</si>
  <si>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</si>
  <si>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</si>
  <si>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</si>
  <si>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</si>
  <si>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</si>
  <si>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</si>
  <si>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</si>
  <si>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</si>
  <si>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</si>
  <si>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</si>
  <si>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</si>
  <si>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</si>
  <si>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</si>
  <si>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</si>
  <si>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</si>
  <si>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</si>
  <si>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</si>
  <si>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</si>
  <si>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</si>
  <si>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</si>
  <si>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</si>
  <si>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</si>
  <si>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</si>
  <si>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</si>
  <si>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</si>
  <si>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</si>
  <si>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</si>
  <si>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</si>
  <si>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</si>
  <si>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</si>
  <si>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</si>
  <si>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</si>
  <si>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</si>
  <si>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</si>
  <si>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</si>
  <si>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</si>
  <si>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</si>
  <si>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</si>
  <si>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</si>
  <si>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</si>
  <si>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</si>
  <si>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</si>
  <si>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</si>
  <si>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</si>
  <si>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</si>
  <si>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</si>
  <si>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</si>
  <si>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</si>
  <si>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</si>
  <si>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</si>
  <si>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</si>
  <si>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</si>
  <si>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</si>
  <si>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</si>
  <si>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</si>
  <si>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</si>
  <si>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</si>
  <si>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</si>
  <si>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</si>
  <si>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</si>
  <si>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</si>
  <si>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</si>
  <si>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</si>
  <si>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</si>
  <si>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</si>
  <si>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</si>
  <si>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</si>
  <si>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</si>
  <si>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</si>
  <si>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</si>
  <si>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</si>
  <si>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</si>
  <si>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</si>
  <si>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</si>
  <si>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</si>
  <si>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</si>
  <si>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</si>
  <si>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</si>
  <si>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</si>
  <si>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</si>
  <si>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</si>
  <si>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</si>
  <si>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</si>
  <si>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</si>
  <si>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</si>
  <si>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</si>
  <si>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</si>
  <si>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</si>
  <si>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</si>
  <si>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</si>
  <si>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</si>
  <si>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</si>
  <si>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</si>
  <si>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</si>
  <si>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</si>
  <si>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</si>
  <si>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</si>
  <si>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</si>
  <si>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</si>
  <si>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</si>
  <si>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</si>
  <si>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</si>
  <si>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</si>
  <si>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</si>
  <si>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</si>
  <si>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</si>
  <si>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</si>
  <si>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</si>
  <si>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</si>
  <si>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</si>
  <si>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</si>
  <si>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</si>
  <si>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</si>
  <si>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</si>
  <si>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</si>
  <si>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</si>
  <si>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</si>
  <si>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</si>
  <si>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</si>
  <si>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</si>
  <si>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</si>
  <si>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</si>
  <si>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</si>
  <si>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</si>
  <si>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</si>
  <si>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</si>
  <si>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</si>
  <si>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</si>
  <si>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</si>
  <si>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</si>
  <si>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</si>
  <si>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</si>
  <si>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</si>
  <si>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</si>
  <si>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</si>
  <si>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</si>
  <si>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</si>
  <si>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</si>
  <si>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</si>
  <si>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</si>
  <si>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</si>
  <si>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</si>
  <si>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</si>
  <si>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</si>
  <si>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</si>
  <si>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</si>
  <si>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</si>
  <si>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</si>
  <si>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</si>
  <si>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</si>
  <si>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</si>
  <si>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</si>
  <si>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</si>
  <si>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</si>
  <si>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</si>
  <si>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</si>
  <si>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</si>
  <si>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</si>
  <si>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</si>
  <si>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</si>
  <si>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</si>
  <si>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</si>
  <si>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</si>
  <si>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</si>
  <si>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</si>
  <si>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</si>
  <si>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</si>
  <si>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</si>
  <si>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</si>
  <si>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</si>
  <si>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</si>
  <si>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</si>
  <si>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</si>
  <si>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</si>
  <si>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</si>
  <si>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</si>
  <si>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</si>
  <si>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</si>
  <si>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</si>
  <si>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</si>
  <si>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</si>
  <si>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</si>
  <si>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</si>
  <si>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</si>
  <si>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</si>
  <si>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</si>
  <si>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</si>
  <si>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</si>
  <si>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</si>
  <si>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</si>
  <si>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</si>
  <si>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</si>
  <si>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</si>
  <si>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</si>
  <si>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</si>
  <si>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</si>
  <si>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</si>
  <si>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</si>
  <si>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</si>
  <si>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</si>
  <si>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</si>
  <si>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</si>
  <si>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</si>
  <si>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</si>
  <si>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</si>
  <si>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</si>
  <si>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</si>
  <si>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</si>
  <si>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</si>
  <si>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</si>
  <si>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</si>
  <si>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</si>
  <si>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</si>
  <si>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</si>
  <si>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</si>
  <si>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</si>
  <si>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</si>
  <si>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</si>
  <si>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</si>
  <si>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</si>
  <si>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</si>
  <si>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</si>
  <si>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</si>
  <si>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</si>
  <si>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</si>
  <si>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</si>
  <si>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</si>
  <si>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</si>
  <si>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</si>
  <si>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</si>
  <si>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</si>
  <si>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</si>
  <si>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</si>
  <si>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</si>
  <si>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</si>
  <si>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</si>
  <si>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</si>
  <si>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</si>
  <si>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</si>
  <si>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</si>
  <si>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</si>
  <si>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</si>
  <si>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</si>
  <si>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</si>
  <si>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</si>
  <si>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</si>
  <si>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</si>
  <si>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</si>
  <si>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</si>
  <si>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</si>
  <si>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</si>
  <si>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</si>
  <si>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</si>
  <si>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</si>
  <si>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</si>
  <si>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</si>
  <si>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</si>
  <si>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</si>
  <si>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</si>
  <si>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</si>
  <si>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</si>
  <si>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</si>
  <si>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</si>
  <si>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</si>
  <si>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</si>
  <si>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</si>
  <si>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</si>
  <si>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</si>
  <si>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</si>
  <si>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</si>
  <si>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</si>
  <si>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</si>
  <si>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</si>
  <si>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</si>
  <si>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</si>
  <si>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</si>
  <si>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</si>
  <si>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</si>
  <si>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</si>
  <si>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</si>
  <si>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</si>
  <si>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</si>
  <si>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</si>
  <si>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</si>
  <si>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</si>
  <si>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</si>
  <si>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</si>
  <si>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</si>
  <si>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</si>
  <si>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</si>
  <si>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</si>
  <si>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</si>
  <si>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</si>
  <si>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</si>
  <si>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</si>
  <si>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</si>
  <si>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</si>
  <si>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</si>
  <si>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</si>
  <si>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</si>
  <si>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</si>
  <si>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</si>
  <si>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</si>
  <si>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</si>
  <si>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</si>
  <si>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</si>
  <si>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</si>
  <si>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</si>
  <si>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</si>
  <si>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</si>
  <si>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</si>
  <si>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</si>
  <si>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</si>
  <si>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</si>
  <si>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</si>
  <si>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</si>
  <si>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</si>
  <si>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</si>
  <si>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</si>
  <si>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</si>
  <si>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</si>
  <si>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</si>
  <si>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</si>
  <si>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</si>
  <si>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</si>
  <si>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</si>
  <si>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</si>
  <si>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</si>
  <si>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</si>
  <si>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</si>
  <si>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</si>
  <si>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</si>
  <si>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</si>
  <si>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</si>
  <si>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</si>
  <si>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</si>
  <si>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</si>
  <si>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</si>
  <si>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</si>
  <si>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</si>
  <si>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</si>
  <si>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</si>
  <si>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</si>
  <si>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</si>
  <si>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</si>
  <si>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</si>
  <si>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</si>
  <si>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</si>
  <si>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</si>
  <si>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</si>
  <si>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</si>
  <si>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</si>
  <si>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</si>
  <si>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</si>
  <si>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</si>
  <si>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</si>
  <si>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</si>
  <si>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</si>
  <si>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</si>
  <si>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</si>
  <si>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</si>
  <si>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</si>
  <si>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</si>
  <si>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</si>
  <si>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</si>
  <si>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</si>
  <si>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</si>
  <si>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</si>
  <si>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</si>
  <si>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</si>
  <si>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</si>
  <si>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</si>
  <si>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</si>
  <si>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</si>
  <si>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</si>
  <si>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</si>
  <si>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</si>
  <si>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</si>
  <si>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</si>
  <si>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</si>
  <si>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</si>
  <si>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</si>
  <si>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</si>
  <si>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</si>
  <si>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</si>
  <si>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</si>
  <si>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</si>
  <si>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</si>
  <si>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</si>
  <si>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</si>
  <si>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</si>
  <si>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</si>
  <si>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</si>
  <si>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</si>
  <si>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</si>
  <si>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</si>
  <si>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</si>
  <si>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</si>
  <si>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</si>
  <si>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</si>
  <si>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</si>
  <si>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</si>
  <si>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</si>
  <si>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</si>
  <si>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</si>
  <si>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</si>
  <si>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</si>
  <si>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</si>
  <si>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</si>
  <si>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</si>
  <si>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</si>
  <si>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</si>
  <si>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</si>
  <si>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</si>
  <si>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</si>
  <si>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</si>
  <si>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</si>
  <si>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</si>
  <si>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</si>
  <si>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</si>
  <si>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</si>
  <si>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</si>
  <si>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</si>
  <si>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</si>
  <si>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</si>
  <si>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</si>
  <si>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</si>
  <si>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</si>
  <si>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</si>
  <si>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</si>
  <si>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</si>
  <si>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</si>
  <si>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</si>
  <si>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</si>
  <si>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</si>
  <si>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</si>
  <si>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</si>
  <si>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</si>
  <si>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</si>
  <si>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</si>
  <si>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</si>
  <si>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</si>
  <si>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</si>
  <si>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</si>
  <si>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</si>
  <si>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</si>
  <si>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</si>
  <si>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</si>
  <si>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</si>
  <si>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</si>
  <si>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</si>
  <si>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</si>
  <si>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</si>
  <si>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</si>
  <si>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</si>
  <si>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</si>
  <si>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</si>
  <si>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</si>
  <si>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</si>
  <si>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</si>
  <si>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</si>
  <si>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</si>
  <si>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</si>
  <si>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</si>
  <si>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</si>
  <si>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</si>
  <si>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</si>
  <si>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</si>
  <si>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</si>
  <si>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</si>
  <si>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</si>
  <si>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</si>
  <si>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</si>
  <si>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</si>
  <si>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</si>
  <si>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</si>
  <si>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</si>
  <si>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</si>
  <si>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</si>
  <si>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</si>
  <si>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</si>
  <si>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</si>
  <si>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</si>
  <si>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</si>
  <si>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</si>
  <si>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</si>
  <si>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</si>
  <si>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</si>
  <si>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</si>
  <si>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</si>
  <si>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</si>
  <si>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</si>
  <si>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</si>
  <si>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</si>
  <si>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</si>
  <si>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</si>
  <si>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</si>
  <si>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</si>
  <si>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</si>
  <si>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</si>
  <si>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</si>
  <si>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</si>
  <si>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</si>
  <si>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</si>
  <si>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</si>
  <si>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</si>
  <si>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</si>
  <si>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</si>
  <si>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</si>
  <si>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</si>
  <si>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</si>
  <si>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</si>
  <si>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</si>
  <si>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</si>
  <si>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</si>
  <si>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</si>
  <si>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</si>
  <si>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</si>
  <si>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</si>
  <si>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</si>
  <si>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</si>
  <si>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</si>
  <si>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</si>
  <si>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</si>
  <si>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</si>
  <si>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</si>
  <si>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</si>
  <si>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</si>
  <si>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</si>
  <si>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</si>
  <si>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</si>
  <si>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</si>
  <si>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</si>
  <si>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</si>
  <si>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</si>
  <si>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</si>
  <si>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</si>
  <si>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</si>
  <si>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</si>
  <si>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</si>
  <si>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</si>
  <si>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</si>
  <si>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</si>
  <si>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</si>
  <si>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</si>
  <si>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</si>
  <si>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</si>
  <si>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</si>
  <si>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</si>
  <si>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</si>
  <si>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</si>
  <si>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</si>
  <si>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</si>
  <si>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</si>
  <si>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</si>
  <si>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</si>
  <si>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</si>
  <si>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</si>
  <si>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</si>
  <si>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</si>
  <si>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</si>
  <si>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</si>
  <si>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</si>
  <si>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</si>
  <si>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</si>
  <si>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</si>
  <si>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</si>
  <si>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</si>
  <si>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</si>
  <si>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</si>
  <si>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</si>
  <si>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</si>
  <si>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</si>
  <si>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</si>
  <si>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</si>
  <si>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</si>
  <si>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</si>
  <si>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</si>
  <si>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</si>
  <si>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</si>
  <si>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</si>
  <si>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</si>
  <si>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</si>
  <si>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</si>
  <si>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</si>
  <si>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</si>
  <si>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</si>
  <si>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</si>
  <si>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</si>
  <si>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</si>
  <si>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</si>
  <si>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</si>
  <si>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</si>
  <si>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</si>
  <si>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</si>
  <si>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</si>
  <si>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</si>
  <si>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</si>
  <si>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</si>
  <si>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</si>
  <si>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</si>
  <si>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</si>
  <si>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</si>
  <si>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</si>
  <si>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</si>
  <si>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</si>
  <si>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</si>
  <si>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</si>
  <si>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</si>
  <si>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</si>
  <si>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</si>
  <si>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</si>
  <si>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</si>
  <si>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</si>
  <si>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</si>
  <si>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</si>
  <si>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</si>
  <si>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</si>
  <si>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</si>
  <si>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</si>
  <si>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</si>
  <si>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</si>
  <si>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</si>
  <si>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</si>
  <si>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</si>
  <si>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</si>
  <si>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</si>
  <si>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</si>
  <si>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</si>
  <si>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</si>
  <si>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</si>
  <si>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</si>
  <si>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</si>
  <si>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</si>
  <si>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</si>
  <si>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</si>
  <si>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</si>
  <si>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</si>
  <si>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</si>
  <si>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</si>
  <si>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</si>
  <si>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</si>
  <si>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</si>
  <si>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</si>
  <si>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</si>
  <si>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</si>
  <si>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</si>
  <si>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</si>
  <si>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</si>
  <si>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</si>
  <si>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</si>
  <si>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</si>
  <si>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</si>
  <si>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</si>
  <si>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</si>
  <si>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</si>
  <si>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</si>
  <si>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</si>
  <si>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</si>
  <si>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</si>
  <si>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</si>
  <si>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</si>
  <si>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</si>
  <si>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</si>
  <si>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</si>
  <si>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</si>
  <si>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</si>
  <si>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</si>
  <si>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</si>
  <si>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</si>
  <si>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</si>
  <si>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</si>
  <si>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</si>
  <si>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</si>
  <si>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</si>
  <si>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</si>
  <si>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</si>
  <si>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</si>
  <si>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</si>
  <si>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</si>
  <si>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</si>
  <si>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</si>
  <si>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</si>
  <si>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</si>
  <si>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</si>
  <si>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</si>
  <si>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</si>
  <si>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</si>
  <si>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</si>
  <si>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</si>
  <si>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</si>
  <si>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</si>
  <si>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</si>
  <si>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</si>
  <si>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</si>
  <si>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</si>
  <si>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</si>
  <si>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</si>
  <si>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</si>
  <si>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</si>
  <si>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</si>
  <si>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</si>
  <si>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</si>
  <si>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</si>
  <si>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</si>
  <si>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</si>
  <si>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</si>
  <si>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</si>
  <si>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</si>
  <si>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</si>
  <si>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</si>
  <si>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</si>
  <si>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</si>
  <si>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</si>
  <si>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</si>
  <si>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</si>
  <si>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</si>
  <si>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</si>
  <si>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</si>
  <si>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</si>
  <si>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</si>
  <si>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</si>
  <si>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</si>
  <si>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</si>
  <si>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</si>
  <si>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</si>
  <si>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</si>
  <si>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</si>
  <si>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</si>
  <si>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</si>
  <si>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</si>
  <si>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</si>
  <si>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</si>
  <si>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</si>
  <si>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</si>
  <si>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</si>
  <si>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</si>
  <si>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</si>
  <si>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</si>
  <si>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</si>
  <si>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</si>
  <si>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</si>
  <si>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</si>
  <si>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</si>
  <si>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</si>
  <si>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</si>
  <si>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</si>
  <si>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</si>
  <si>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</si>
  <si>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</si>
  <si>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</si>
  <si>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</si>
  <si>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</si>
  <si>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</si>
  <si>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</si>
  <si>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</si>
  <si>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</si>
  <si>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</si>
  <si>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</si>
  <si>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</si>
  <si>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</si>
  <si>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</si>
  <si>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</si>
  <si>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</si>
  <si>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</si>
  <si>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</si>
  <si>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</si>
  <si>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</si>
  <si>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</si>
  <si>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</si>
  <si>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</si>
  <si>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</si>
  <si>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</si>
  <si>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</si>
  <si>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</si>
  <si>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</si>
  <si>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</si>
  <si>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</si>
  <si>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</si>
  <si>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</si>
  <si>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</si>
  <si>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</si>
  <si>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</si>
  <si>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</si>
  <si>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</si>
  <si>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</si>
  <si>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</si>
  <si>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</si>
  <si>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</si>
  <si>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</si>
  <si>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</si>
  <si>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</si>
  <si>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</si>
  <si>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</si>
  <si>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</si>
  <si>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</si>
  <si>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</si>
  <si>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</si>
  <si>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</si>
  <si>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</si>
  <si>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</si>
  <si>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</si>
  <si>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</si>
  <si>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</si>
  <si>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</si>
  <si>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</si>
  <si>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</si>
  <si>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</si>
  <si>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</si>
  <si>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</si>
  <si>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</si>
  <si>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</si>
  <si>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</si>
  <si>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</si>
  <si>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</si>
  <si>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</si>
  <si>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</si>
  <si>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</si>
  <si>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</si>
  <si>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</si>
  <si>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</si>
  <si>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</si>
  <si>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</si>
  <si>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</si>
  <si>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</si>
  <si>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</si>
  <si>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</si>
  <si>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</si>
  <si>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</si>
  <si>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</si>
  <si>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</si>
  <si>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</si>
  <si>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</si>
  <si>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</si>
  <si>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</si>
  <si>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</si>
  <si>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</si>
  <si>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</si>
  <si>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</si>
  <si>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</si>
  <si>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</si>
  <si>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</si>
  <si>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</si>
  <si>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</si>
  <si>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</si>
  <si>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</si>
  <si>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</si>
  <si>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</si>
  <si>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</si>
  <si>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</si>
  <si>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</si>
  <si>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</si>
  <si>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</si>
  <si>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</si>
  <si>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</si>
  <si>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</si>
  <si>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</si>
  <si>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</si>
  <si>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</si>
  <si>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</si>
  <si>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</si>
  <si>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</si>
  <si>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</si>
  <si>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</si>
  <si>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</si>
  <si>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</si>
  <si>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</si>
  <si>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</si>
  <si>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</si>
  <si>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</si>
  <si>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</si>
  <si>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</si>
  <si>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</si>
  <si>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</si>
  <si>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</si>
  <si>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</si>
  <si>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</si>
  <si>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</si>
  <si>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</si>
  <si>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</si>
  <si>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</si>
  <si>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</si>
  <si>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</si>
  <si>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</si>
  <si>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</si>
  <si>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</si>
  <si>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</si>
  <si>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</si>
  <si>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</si>
  <si>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</si>
  <si>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</si>
  <si>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</si>
  <si>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</si>
  <si>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</si>
  <si>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</si>
  <si>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</si>
  <si>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</si>
  <si>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</si>
  <si>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</si>
  <si>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</si>
  <si>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</si>
  <si>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</si>
  <si>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</si>
  <si>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</si>
  <si>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</si>
  <si>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</si>
  <si>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</si>
  <si>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</si>
  <si>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</si>
  <si>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</si>
  <si>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</si>
  <si>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</si>
  <si>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</si>
  <si>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</si>
  <si>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</si>
  <si>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</si>
  <si>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</si>
  <si>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</si>
  <si>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</si>
  <si>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</si>
  <si>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</si>
  <si>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</si>
  <si>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</si>
  <si>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</si>
  <si>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</si>
  <si>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</si>
  <si>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</si>
  <si>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</si>
  <si>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</si>
  <si>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</si>
  <si>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</si>
  <si>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</si>
  <si>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</si>
  <si>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</si>
  <si>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</si>
  <si>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</si>
  <si>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</si>
  <si>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</si>
  <si>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</si>
  <si>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</si>
  <si>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</si>
  <si>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</si>
  <si>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</si>
  <si>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</si>
  <si>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</si>
  <si>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</si>
  <si>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</si>
  <si>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</si>
  <si>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</si>
  <si>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</si>
  <si>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</si>
  <si>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</si>
  <si>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</si>
  <si>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</si>
  <si>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</si>
  <si>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</si>
  <si>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</si>
  <si>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</si>
  <si>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</si>
  <si>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</si>
  <si>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</si>
  <si>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</si>
  <si>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</si>
  <si>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</si>
  <si>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</si>
  <si>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</si>
  <si>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</si>
  <si>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</si>
  <si>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</si>
  <si>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</si>
  <si>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</si>
  <si>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</si>
  <si>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</si>
  <si>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</si>
  <si>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</si>
  <si>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</si>
  <si>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</si>
  <si>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</si>
  <si>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</si>
  <si>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</si>
  <si>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</si>
  <si>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</si>
  <si>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</si>
  <si>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</si>
  <si>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</si>
  <si>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</si>
  <si>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</si>
  <si>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</si>
  <si>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</si>
  <si>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</si>
  <si>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</si>
  <si>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</si>
  <si>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</si>
  <si>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</si>
  <si>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</si>
  <si>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</si>
  <si>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</si>
  <si>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</si>
  <si>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</si>
  <si>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</si>
  <si>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</si>
  <si>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</si>
  <si>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</si>
  <si>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</si>
  <si>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</si>
  <si>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</si>
  <si>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</si>
  <si>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</si>
  <si>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</si>
  <si>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</si>
  <si>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</si>
  <si>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</si>
  <si>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</si>
  <si>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</si>
  <si>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</si>
  <si>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</si>
  <si>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</si>
  <si>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</si>
  <si>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</si>
  <si>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</si>
  <si>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</si>
  <si>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</si>
  <si>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</si>
  <si>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</si>
  <si>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</si>
  <si>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</si>
  <si>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</si>
  <si>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</si>
  <si>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</si>
  <si>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</si>
  <si>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</si>
  <si>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</si>
  <si>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</si>
  <si>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</si>
  <si>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</si>
  <si>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</si>
  <si>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</si>
  <si>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</si>
  <si>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</si>
  <si>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</si>
  <si>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</si>
  <si>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</si>
  <si>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</si>
  <si>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</si>
  <si>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</si>
  <si>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</si>
  <si>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</si>
  <si>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</si>
  <si>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</si>
  <si>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</si>
  <si>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</si>
  <si>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</si>
  <si>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</si>
  <si>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</si>
  <si>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</si>
  <si>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</si>
  <si>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</si>
  <si>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</si>
  <si>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</si>
  <si>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</si>
  <si>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</si>
  <si>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</si>
  <si>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</si>
  <si>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</si>
  <si>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</si>
  <si>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</si>
  <si>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</si>
  <si>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</si>
  <si>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</si>
  <si>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</si>
  <si>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</si>
  <si>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</si>
  <si>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</si>
  <si>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</si>
  <si>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</si>
  <si>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</si>
  <si>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</si>
  <si>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</si>
  <si>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</si>
  <si>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</si>
  <si>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</si>
  <si>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</si>
  <si>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</si>
  <si>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</si>
  <si>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</si>
  <si>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</si>
  <si>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</si>
  <si>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</si>
  <si>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</si>
  <si>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</si>
  <si>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</si>
  <si>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</si>
  <si>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</si>
  <si>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</si>
  <si>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</si>
  <si>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</si>
  <si>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</si>
  <si>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</si>
  <si>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</si>
  <si>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</si>
  <si>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</si>
  <si>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</si>
  <si>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</si>
  <si>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</si>
  <si>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</si>
  <si>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</si>
  <si>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</si>
  <si>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</si>
  <si>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</si>
  <si>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</si>
  <si>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</si>
  <si>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</si>
  <si>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</si>
  <si>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</si>
  <si>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</si>
  <si>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</si>
  <si>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</si>
  <si>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</si>
  <si>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</si>
  <si>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</si>
  <si>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</si>
  <si>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</si>
  <si>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</si>
  <si>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</si>
  <si>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</si>
  <si>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</si>
  <si>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</si>
  <si>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</si>
  <si>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</si>
  <si>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</si>
  <si>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</si>
  <si>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</si>
  <si>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</si>
  <si>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</si>
  <si>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</si>
  <si>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</si>
  <si>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</si>
  <si>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</si>
  <si>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</si>
  <si>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</si>
  <si>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</si>
  <si>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</si>
  <si>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</si>
  <si>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</si>
  <si>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</si>
  <si>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</si>
  <si>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</si>
  <si>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</si>
  <si>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</si>
  <si>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</si>
  <si>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</si>
  <si>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</si>
  <si>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</si>
  <si>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</si>
  <si>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</si>
  <si>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</si>
  <si>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</si>
  <si>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</si>
  <si>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</si>
  <si>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</si>
  <si>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</si>
  <si>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</si>
  <si>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</si>
  <si>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</si>
  <si>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</si>
  <si>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</si>
  <si>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</si>
  <si>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</si>
  <si>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</si>
  <si>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</si>
  <si>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</si>
  <si>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</si>
  <si>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</si>
  <si>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</si>
  <si>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</si>
  <si>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</si>
  <si>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</si>
  <si>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</si>
  <si>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</si>
  <si>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</si>
  <si>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</si>
  <si>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</si>
  <si>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</si>
  <si>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</si>
  <si>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</si>
  <si>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</si>
  <si>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</si>
  <si>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</si>
  <si>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</si>
  <si>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</si>
  <si>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</si>
  <si>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</si>
  <si>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</si>
  <si>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</si>
  <si>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</si>
  <si>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</si>
  <si>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</si>
  <si>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</si>
  <si>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</si>
  <si>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</si>
  <si>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</si>
  <si>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</si>
  <si>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</si>
  <si>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</si>
  <si>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</si>
  <si>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</si>
  <si>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</si>
  <si>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</si>
  <si>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</si>
  <si>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</si>
  <si>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</si>
  <si>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</si>
  <si>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</si>
  <si>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</si>
  <si>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</si>
  <si>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</si>
  <si>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</si>
  <si>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</si>
  <si>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</si>
  <si>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</si>
  <si>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</si>
  <si>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</si>
  <si>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</si>
  <si>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</si>
  <si>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</si>
  <si>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</si>
  <si>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</si>
  <si>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</si>
  <si>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</si>
  <si>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</si>
  <si>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</si>
  <si>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</si>
  <si>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</si>
  <si>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</si>
  <si>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</si>
  <si>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</si>
  <si>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</si>
  <si>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</si>
  <si>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</si>
  <si>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</si>
  <si>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</si>
  <si>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</si>
  <si>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</si>
  <si>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</si>
  <si>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</si>
  <si>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</si>
  <si>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</si>
  <si>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</si>
  <si>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</si>
  <si>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</si>
  <si>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</si>
  <si>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</si>
  <si>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</si>
  <si>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</si>
  <si>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</si>
  <si>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</si>
  <si>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</si>
  <si>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</si>
  <si>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</si>
  <si>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</si>
  <si>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</si>
  <si>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</si>
  <si>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</si>
  <si>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</si>
  <si>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</si>
  <si>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</si>
  <si>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</si>
  <si>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</si>
  <si>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</si>
  <si>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</si>
  <si>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</si>
  <si>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</si>
  <si>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</si>
  <si>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</si>
  <si>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</si>
  <si>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</si>
  <si>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</si>
  <si>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</si>
  <si>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</si>
  <si>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</si>
  <si>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</si>
  <si>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</si>
  <si>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</si>
  <si>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</si>
  <si>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</si>
  <si>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</si>
  <si>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</si>
  <si>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</si>
  <si>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</si>
  <si>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</si>
  <si>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</si>
  <si>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</si>
  <si>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</si>
  <si>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</si>
  <si>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</si>
  <si>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</si>
  <si>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</si>
  <si>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</si>
  <si>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</si>
  <si>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</si>
  <si>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</si>
  <si>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</si>
  <si>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</si>
  <si>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</si>
  <si>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</si>
  <si>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</si>
  <si>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</si>
  <si>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</si>
  <si>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</si>
  <si>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</si>
  <si>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</si>
  <si>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</si>
  <si>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</si>
  <si>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</si>
  <si>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</si>
  <si>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</si>
  <si>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</si>
  <si>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</si>
  <si>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</si>
  <si>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</si>
  <si>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</si>
  <si>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</si>
  <si>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</si>
  <si>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</si>
  <si>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</si>
  <si>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</si>
  <si>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</si>
  <si>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</si>
  <si>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</si>
  <si>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</si>
  <si>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</si>
  <si>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</si>
  <si>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</si>
  <si>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</si>
  <si>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</si>
  <si>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</si>
  <si>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</si>
  <si>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</si>
  <si>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</si>
  <si>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</si>
  <si>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</si>
  <si>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</si>
  <si>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</si>
  <si>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</si>
  <si>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</si>
  <si>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</si>
  <si>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</si>
  <si>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</si>
  <si>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</si>
  <si>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</si>
  <si>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</si>
  <si>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</si>
  <si>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</si>
  <si>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</si>
  <si>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</si>
  <si>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</si>
  <si>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</si>
  <si>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</si>
  <si>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</si>
  <si>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</si>
  <si>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</si>
  <si>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</si>
  <si>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</si>
  <si>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</si>
  <si>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</si>
  <si>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</si>
  <si>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</si>
  <si>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</si>
  <si>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</si>
  <si>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</si>
  <si>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</si>
  <si>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</si>
  <si>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</si>
  <si>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</si>
  <si>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</si>
  <si>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</si>
  <si>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</si>
  <si>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</si>
  <si>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</si>
  <si>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</si>
  <si>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</si>
  <si>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</si>
  <si>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</si>
  <si>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</si>
  <si>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</si>
  <si>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</si>
  <si>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</si>
  <si>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</si>
  <si>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</si>
  <si>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</si>
  <si>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</si>
  <si>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</si>
  <si>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</si>
  <si>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</si>
  <si>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</si>
  <si>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</si>
  <si>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</si>
  <si>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</si>
  <si>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</si>
  <si>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</si>
  <si>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</si>
  <si>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</si>
  <si>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</si>
  <si>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</si>
  <si>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</si>
  <si>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</si>
  <si>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</si>
  <si>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</si>
  <si>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</si>
  <si>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</si>
  <si>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</si>
  <si>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</si>
  <si>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</si>
  <si>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</si>
  <si>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</si>
  <si>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</si>
  <si>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</si>
  <si>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</si>
  <si>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</si>
  <si>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</si>
  <si>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</si>
  <si>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</si>
  <si>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</si>
  <si>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</si>
  <si>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</si>
  <si>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</si>
  <si>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</si>
  <si>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</si>
  <si>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</si>
  <si>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</si>
  <si>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</si>
  <si>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</si>
  <si>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</si>
  <si>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</si>
  <si>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</si>
  <si>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</si>
  <si>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</si>
  <si>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</si>
  <si>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</si>
  <si>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</si>
  <si>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</si>
  <si>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</si>
  <si>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</si>
  <si>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</si>
  <si>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</si>
  <si>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</si>
  <si>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</si>
  <si>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</si>
  <si>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</si>
  <si>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</si>
  <si>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</si>
  <si>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</si>
  <si>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</si>
  <si>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</si>
  <si>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</si>
  <si>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</si>
  <si>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</si>
  <si>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</si>
  <si>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</si>
  <si>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</si>
  <si>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</si>
  <si>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</si>
  <si>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</si>
  <si>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</si>
  <si>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</si>
  <si>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</si>
  <si>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</si>
  <si>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</si>
  <si>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</si>
  <si>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</si>
  <si>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</si>
  <si>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</si>
  <si>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</si>
  <si>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</si>
  <si>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</si>
  <si>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</si>
  <si>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</si>
  <si>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</si>
  <si>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</si>
  <si>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</si>
  <si>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</si>
  <si>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</si>
  <si>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</si>
  <si>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</si>
  <si>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</si>
  <si>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</si>
  <si>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</si>
  <si>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</si>
  <si>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</si>
  <si>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</si>
  <si>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</si>
  <si>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</si>
  <si>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</si>
  <si>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</si>
  <si>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</si>
  <si>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</si>
  <si>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</si>
  <si>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</si>
  <si>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</si>
  <si>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</si>
  <si>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</si>
  <si>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</si>
  <si>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</si>
  <si>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</si>
  <si>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</si>
  <si>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</si>
  <si>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</si>
  <si>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</si>
  <si>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</si>
  <si>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</si>
  <si>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</si>
  <si>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</si>
  <si>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</si>
  <si>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</si>
  <si>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</si>
  <si>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</si>
  <si>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</si>
  <si>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</si>
  <si>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</si>
  <si>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</si>
  <si>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</si>
  <si>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</si>
  <si>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</si>
  <si>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</si>
  <si>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</si>
  <si>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</si>
  <si>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</si>
  <si>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</si>
  <si>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</si>
  <si>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</si>
  <si>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</si>
  <si>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</si>
  <si>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</si>
  <si>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</si>
  <si>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</si>
  <si>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</si>
  <si>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</si>
  <si>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</si>
  <si>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</si>
  <si>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</si>
  <si>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</si>
  <si>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</si>
  <si>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</si>
  <si>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</si>
  <si>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</si>
  <si>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</si>
  <si>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</si>
  <si>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</si>
  <si>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</si>
  <si>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</si>
  <si>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</si>
  <si>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</si>
  <si>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</si>
  <si>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</si>
  <si>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</si>
  <si>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</si>
  <si>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</si>
  <si>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</si>
  <si>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</si>
  <si>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</si>
  <si>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</si>
  <si>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</si>
  <si>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</si>
  <si>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</si>
  <si>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</si>
  <si>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</si>
  <si>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</si>
  <si>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</si>
  <si>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</si>
  <si>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</si>
  <si>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</si>
  <si>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</si>
  <si>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</si>
  <si>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</si>
  <si>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</si>
  <si>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</si>
  <si>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</si>
  <si>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</si>
  <si>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</si>
  <si>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</si>
  <si>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</si>
  <si>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</si>
  <si>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</si>
  <si>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</si>
  <si>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</si>
  <si>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</si>
  <si>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</si>
  <si>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</si>
  <si>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</si>
  <si>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</si>
  <si>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</si>
  <si>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</si>
  <si>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</si>
  <si>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</si>
  <si>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</si>
  <si>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</si>
  <si>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</si>
  <si>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</si>
  <si>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</si>
  <si>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</si>
  <si>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</si>
  <si>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</si>
  <si>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</si>
  <si>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</si>
  <si>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</si>
  <si>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</si>
  <si>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</si>
  <si>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</si>
  <si>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</si>
  <si>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</si>
  <si>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</si>
  <si>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</si>
  <si>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</si>
  <si>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</si>
  <si>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</si>
  <si>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</si>
  <si>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</si>
  <si>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</si>
  <si>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</si>
  <si>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</si>
  <si>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</si>
  <si>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</si>
  <si>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</si>
  <si>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</si>
  <si>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</si>
  <si>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</si>
  <si>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</si>
  <si>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</si>
  <si>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</si>
  <si>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</si>
  <si>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</si>
  <si>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</si>
  <si>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</si>
  <si>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</si>
  <si>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</si>
  <si>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</si>
  <si>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</si>
  <si>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</si>
  <si>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</si>
  <si>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</si>
  <si>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</si>
  <si>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</si>
  <si>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</si>
  <si>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</si>
  <si>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</si>
  <si>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</si>
  <si>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</si>
  <si>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</si>
  <si>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</si>
  <si>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</si>
  <si>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</si>
  <si>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</si>
  <si>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</si>
  <si>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</si>
  <si>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</si>
  <si>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</si>
  <si>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</si>
  <si>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</si>
  <si>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</si>
  <si>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</si>
  <si>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</si>
  <si>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</si>
  <si>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</si>
  <si>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</si>
  <si>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</si>
  <si>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</si>
  <si>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</si>
  <si>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</si>
  <si>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</si>
  <si>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</si>
  <si>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</si>
  <si>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</si>
  <si>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</si>
  <si>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</si>
  <si>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</si>
  <si>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</si>
  <si>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</si>
  <si>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</si>
  <si>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</si>
  <si>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</si>
  <si>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</si>
  <si>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</si>
  <si>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</si>
  <si>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</si>
  <si>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</si>
  <si>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</si>
  <si>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</si>
  <si>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</si>
  <si>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</si>
  <si>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</si>
  <si>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</si>
  <si>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</si>
  <si>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</si>
  <si>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</si>
  <si>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</si>
  <si>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</si>
  <si>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</si>
  <si>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</si>
  <si>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</si>
  <si>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</si>
  <si>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</si>
  <si>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</si>
  <si>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</si>
  <si>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</si>
  <si>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</si>
  <si>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</si>
  <si>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</si>
  <si>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</si>
  <si>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</si>
  <si>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</si>
  <si>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</si>
  <si>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</si>
  <si>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</si>
  <si>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</si>
  <si>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</si>
  <si>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</si>
  <si>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</si>
  <si>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</si>
  <si>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</si>
  <si>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</si>
  <si>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</si>
  <si>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</si>
  <si>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</si>
  <si>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</si>
  <si>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</si>
  <si>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</si>
  <si>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</si>
  <si>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</si>
  <si>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</si>
  <si>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</si>
  <si>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</si>
  <si>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</si>
  <si>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</si>
  <si>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</si>
  <si>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</si>
  <si>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</si>
  <si>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</si>
  <si>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</si>
  <si>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</si>
  <si>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</si>
  <si>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</si>
  <si>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</si>
  <si>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</si>
  <si>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</si>
  <si>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</si>
  <si>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</si>
  <si>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</si>
  <si>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</si>
  <si>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</si>
  <si>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</si>
  <si>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</si>
  <si>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</si>
  <si>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</si>
  <si>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</si>
  <si>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</si>
  <si>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</si>
  <si>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</si>
  <si>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</si>
  <si>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</si>
  <si>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</si>
  <si>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</si>
  <si>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</si>
  <si>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</si>
  <si>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</si>
  <si>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</si>
  <si>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</si>
  <si>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</si>
  <si>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</si>
  <si>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</si>
  <si>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</si>
  <si>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</si>
  <si>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</si>
  <si>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</si>
  <si>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</si>
  <si>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</si>
  <si>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</si>
  <si>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</si>
  <si>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</si>
  <si>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</si>
  <si>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</si>
  <si>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</si>
  <si>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</si>
  <si>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</si>
  <si>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</si>
  <si>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</si>
  <si>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</si>
  <si>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</si>
  <si>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</si>
  <si>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</si>
  <si>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</si>
  <si>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</si>
  <si>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</si>
  <si>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</si>
  <si>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</si>
  <si>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</si>
  <si>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</si>
  <si>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</si>
  <si>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</si>
  <si>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</si>
  <si>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</si>
  <si>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</si>
  <si>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</si>
  <si>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</si>
  <si>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</si>
  <si>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</si>
  <si>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</si>
  <si>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</si>
  <si>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</si>
  <si>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</si>
  <si>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</si>
  <si>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</si>
  <si>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</si>
  <si>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</si>
  <si>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</si>
  <si>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</si>
  <si>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</si>
  <si>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</si>
  <si>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</si>
  <si>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</si>
  <si>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</si>
  <si>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</si>
  <si>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</si>
  <si>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</si>
  <si>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</si>
  <si>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</si>
  <si>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</si>
  <si>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</si>
  <si>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</si>
  <si>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</si>
  <si>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</si>
  <si>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</si>
  <si>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</si>
  <si>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</si>
  <si>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</si>
  <si>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</si>
  <si>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</si>
  <si>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</si>
  <si>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</si>
  <si>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</si>
  <si>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</si>
  <si>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</si>
  <si>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</si>
  <si>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</si>
  <si>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</si>
  <si>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</si>
  <si>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</si>
  <si>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</si>
  <si>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</si>
  <si>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</si>
  <si>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</si>
  <si>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</si>
  <si>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</si>
  <si>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</si>
  <si>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</si>
  <si>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</si>
  <si>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</si>
  <si>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</si>
  <si>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</si>
  <si>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</si>
  <si>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</si>
  <si>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</si>
  <si>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</si>
  <si>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</si>
  <si>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</si>
  <si>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</si>
  <si>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</si>
  <si>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</si>
  <si>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</si>
  <si>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</si>
  <si>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</si>
  <si>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</si>
  <si>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</si>
  <si>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</si>
  <si>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</si>
  <si>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</si>
  <si>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</si>
  <si>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</si>
  <si>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</si>
  <si>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</si>
  <si>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</si>
  <si>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</si>
  <si>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</si>
  <si>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</si>
  <si>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</si>
  <si>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</si>
  <si>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</si>
  <si>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</si>
  <si>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</si>
  <si>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</si>
  <si>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</si>
  <si>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</si>
  <si>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</si>
  <si>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</si>
  <si>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</si>
  <si>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</si>
  <si>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</si>
  <si>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</si>
  <si>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</si>
  <si>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</si>
  <si>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</si>
  <si>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</si>
  <si>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</si>
  <si>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</si>
  <si>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</si>
  <si>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</si>
  <si>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</si>
  <si>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</si>
  <si>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</si>
  <si>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</si>
  <si>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</si>
  <si>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</si>
  <si>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</si>
  <si>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</si>
  <si>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</si>
  <si>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</si>
  <si>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</si>
  <si>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</si>
  <si>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</si>
  <si>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</si>
  <si>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</si>
  <si>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</si>
  <si>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</si>
  <si>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</si>
  <si>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</si>
  <si>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</si>
  <si>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</si>
  <si>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</si>
  <si>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</si>
  <si>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</si>
  <si>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</si>
  <si>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</si>
  <si>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</si>
  <si>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</si>
  <si>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</si>
  <si>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</si>
  <si>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</si>
  <si>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</si>
  <si>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</si>
  <si>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</si>
  <si>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</si>
  <si>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</si>
  <si>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</si>
  <si>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</si>
  <si>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</si>
  <si>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</si>
  <si>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</si>
  <si>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</si>
  <si>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</si>
  <si>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</si>
  <si>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</si>
  <si>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</si>
  <si>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</si>
  <si>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</si>
  <si>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</si>
  <si>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</si>
  <si>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</si>
  <si>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</si>
  <si>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</si>
  <si>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</si>
  <si>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</si>
  <si>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</si>
  <si>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</si>
  <si>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</si>
  <si>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</si>
  <si>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</si>
  <si>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</si>
  <si>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</si>
  <si>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</si>
  <si>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</si>
  <si>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</si>
  <si>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</si>
  <si>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</si>
  <si>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</si>
  <si>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</si>
  <si>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</si>
  <si>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</si>
  <si>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</si>
  <si>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</si>
  <si>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</si>
  <si>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</si>
  <si>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</si>
  <si>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</si>
  <si>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</si>
  <si>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</si>
  <si>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</si>
  <si>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</si>
  <si>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</si>
  <si>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</si>
  <si>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</si>
  <si>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</si>
  <si>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</si>
  <si>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</si>
  <si>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</si>
  <si>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</si>
  <si>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</si>
  <si>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</si>
  <si>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</si>
  <si>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</si>
  <si>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</si>
  <si>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</si>
  <si>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</si>
  <si>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</si>
  <si>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</si>
  <si>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</si>
  <si>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</si>
  <si>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</si>
  <si>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</si>
  <si>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</si>
  <si>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</si>
  <si>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</si>
  <si>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</si>
  <si>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</si>
  <si>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</si>
  <si>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</si>
  <si>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</si>
  <si>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</si>
  <si>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</si>
  <si>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</si>
  <si>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</si>
  <si>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</si>
  <si>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</si>
  <si>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</si>
  <si>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</si>
  <si>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</si>
  <si>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</si>
  <si>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</si>
  <si>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</si>
  <si>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</si>
  <si>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</si>
  <si>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</si>
  <si>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</si>
  <si>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</si>
  <si>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</si>
  <si>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</si>
  <si>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</si>
  <si>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</si>
  <si>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</si>
  <si>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</si>
  <si>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</si>
  <si>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</si>
  <si>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</si>
  <si>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</si>
  <si>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</si>
  <si>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</si>
  <si>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</si>
  <si>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</si>
  <si>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</si>
  <si>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</si>
  <si>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</si>
  <si>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</si>
  <si>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</si>
  <si>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</si>
  <si>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</si>
  <si>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</si>
  <si>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</si>
  <si>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</si>
  <si>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</si>
  <si>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</si>
  <si>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</si>
  <si>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</si>
  <si>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</si>
  <si>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</si>
  <si>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</si>
  <si>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</si>
  <si>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</si>
  <si>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</si>
  <si>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</si>
  <si>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</si>
  <si>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</si>
  <si>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</si>
  <si>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</si>
  <si>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</si>
  <si>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</si>
  <si>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</si>
  <si>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</si>
  <si>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</si>
  <si>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</si>
  <si>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</si>
  <si>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</si>
  <si>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</si>
  <si>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</si>
  <si>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</si>
  <si>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</si>
  <si>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</si>
  <si>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</si>
  <si>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</si>
  <si>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</si>
  <si>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</si>
  <si>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</si>
  <si>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</si>
  <si>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</si>
  <si>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</si>
  <si>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</si>
  <si>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</si>
  <si>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</si>
  <si>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</si>
  <si>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</si>
  <si>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</si>
  <si>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</si>
  <si>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</si>
  <si>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</si>
  <si>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</si>
  <si>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</si>
  <si>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</si>
  <si>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</si>
  <si>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</si>
  <si>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</si>
  <si>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</si>
  <si>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</si>
  <si>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</si>
  <si>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</si>
  <si>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</si>
  <si>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</si>
  <si>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</si>
  <si>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</si>
  <si>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</si>
  <si>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</si>
  <si>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</si>
  <si>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</si>
  <si>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</si>
  <si>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</si>
  <si>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</si>
  <si>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</si>
  <si>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</si>
  <si>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</si>
  <si>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</si>
  <si>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</si>
  <si>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</si>
  <si>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</si>
  <si>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</si>
  <si>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</si>
  <si>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</si>
  <si>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</si>
  <si>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</si>
  <si>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</si>
  <si>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</si>
  <si>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</si>
  <si>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</si>
  <si>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</si>
  <si>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</si>
  <si>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</si>
  <si>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</si>
  <si>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</si>
  <si>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</si>
  <si>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</si>
  <si>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</si>
  <si>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</si>
  <si>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</si>
  <si>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</si>
  <si>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</si>
  <si>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</si>
  <si>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</si>
  <si>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</si>
  <si>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</si>
  <si>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</si>
  <si>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</si>
  <si>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</si>
  <si>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</si>
  <si>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</si>
  <si>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</si>
  <si>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</si>
  <si>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</si>
  <si>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</si>
  <si>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</si>
  <si>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</si>
  <si>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</si>
  <si>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</si>
  <si>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</si>
  <si>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</si>
  <si>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</si>
  <si>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</si>
  <si>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</si>
  <si>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</si>
  <si>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</si>
  <si>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</si>
  <si>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</si>
  <si>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</si>
  <si>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</si>
  <si>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</si>
  <si>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</si>
  <si>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</si>
  <si>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</si>
  <si>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</si>
  <si>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</si>
  <si>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</si>
  <si>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</si>
  <si>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</si>
  <si>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</si>
  <si>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</si>
  <si>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</si>
  <si>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</si>
  <si>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</si>
  <si>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</si>
  <si>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</si>
  <si>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</si>
  <si>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</si>
  <si>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</si>
  <si>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</si>
  <si>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</si>
  <si>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</si>
  <si>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</si>
  <si>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</si>
  <si>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</si>
  <si>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</si>
  <si>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</si>
  <si>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</si>
  <si>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</si>
  <si>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</si>
  <si>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</si>
  <si>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</si>
  <si>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</si>
  <si>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</si>
  <si>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</si>
  <si>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</si>
  <si>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</si>
  <si>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</si>
  <si>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</si>
  <si>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</si>
  <si>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</si>
  <si>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</si>
  <si>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</si>
  <si>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</si>
  <si>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</si>
  <si>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</si>
  <si>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</si>
  <si>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</si>
  <si>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</si>
  <si>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</si>
  <si>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</si>
  <si>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</si>
  <si>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</si>
  <si>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</si>
  <si>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</si>
  <si>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</si>
  <si>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</si>
  <si>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</si>
  <si>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</si>
  <si>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</si>
  <si>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</si>
  <si>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</si>
  <si>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</si>
  <si>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</si>
  <si>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</si>
  <si>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</si>
  <si>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</si>
  <si>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</si>
  <si>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</si>
  <si>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</si>
  <si>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</si>
  <si>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</si>
  <si>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</si>
  <si>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</si>
  <si>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</si>
  <si>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</si>
  <si>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</si>
  <si>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</si>
  <si>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</si>
  <si>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</si>
  <si>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</si>
  <si>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</si>
  <si>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</si>
  <si>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</si>
  <si>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</si>
  <si>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</si>
  <si>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</si>
  <si>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</si>
  <si>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</si>
  <si>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</si>
  <si>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</si>
  <si>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</si>
  <si>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</si>
  <si>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</si>
  <si>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</si>
  <si>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</si>
  <si>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</si>
  <si>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</si>
  <si>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</si>
  <si>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</si>
  <si>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</si>
  <si>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</si>
  <si>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</si>
  <si>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</si>
  <si>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</si>
  <si>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</si>
  <si>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</si>
  <si>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</si>
  <si>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</si>
  <si>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</si>
  <si>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</si>
  <si>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</si>
  <si>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</si>
  <si>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</si>
  <si>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</si>
  <si>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</si>
  <si>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</si>
  <si>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</si>
  <si>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</si>
  <si>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</si>
  <si>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</si>
  <si>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</si>
  <si>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</si>
  <si>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</si>
  <si>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</si>
  <si>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</si>
  <si>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</si>
  <si>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</si>
  <si>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</si>
  <si>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</si>
  <si>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</si>
  <si>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</si>
  <si>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</si>
  <si>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</si>
  <si>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</si>
  <si>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</si>
  <si>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</si>
  <si>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</si>
  <si>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</si>
  <si>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</si>
  <si>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</si>
  <si>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</si>
  <si>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</si>
  <si>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</si>
  <si>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</si>
  <si>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</si>
  <si>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</si>
  <si>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</si>
  <si>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</si>
  <si>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</si>
  <si>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</si>
  <si>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</si>
  <si>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</si>
  <si>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</si>
  <si>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</si>
  <si>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</si>
  <si>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</si>
  <si>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</si>
  <si>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</si>
  <si>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</si>
  <si>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</si>
  <si>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</si>
  <si>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</si>
  <si>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</si>
  <si>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</si>
  <si>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</si>
  <si>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</si>
  <si>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</si>
  <si>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</si>
  <si>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</si>
  <si>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</si>
  <si>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</si>
  <si>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</si>
  <si>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</si>
  <si>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</si>
  <si>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</si>
  <si>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</si>
  <si>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</si>
  <si>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</si>
  <si>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</si>
  <si>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</si>
  <si>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</si>
  <si>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</si>
  <si>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</si>
  <si>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</si>
  <si>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</si>
  <si>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</si>
  <si>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</si>
  <si>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</si>
  <si>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</si>
  <si>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</si>
  <si>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</si>
  <si>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</si>
  <si>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</si>
  <si>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</si>
  <si>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</si>
  <si>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</si>
  <si>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</si>
  <si>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</si>
  <si>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</si>
  <si>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</si>
  <si>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</si>
  <si>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</si>
  <si>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</si>
  <si>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</si>
  <si>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</si>
  <si>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</si>
  <si>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</si>
  <si>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</si>
  <si>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</si>
  <si>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</si>
  <si>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</si>
  <si>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</si>
  <si>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</si>
  <si>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</si>
  <si>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</si>
  <si>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</si>
  <si>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</si>
  <si>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</si>
  <si>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</si>
  <si>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</si>
  <si>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</si>
  <si>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</si>
  <si>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</si>
  <si>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</si>
  <si>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</si>
  <si>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</si>
  <si>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</si>
  <si>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</si>
  <si>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</si>
  <si>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</si>
  <si>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</si>
  <si>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</si>
  <si>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</si>
  <si>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</si>
  <si>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</si>
  <si>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</si>
  <si>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</si>
  <si>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</si>
  <si>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</si>
  <si>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</si>
  <si>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</si>
  <si>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</si>
  <si>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</si>
  <si>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</si>
  <si>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</si>
  <si>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</si>
  <si>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</si>
  <si>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</si>
  <si>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</si>
  <si>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</si>
  <si>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</si>
  <si>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</si>
  <si>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</si>
  <si>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</si>
  <si>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</si>
  <si>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</si>
  <si>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</si>
  <si>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</si>
  <si>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</si>
  <si>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</si>
  <si>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</si>
  <si>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</si>
  <si>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</si>
  <si>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</si>
  <si>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</si>
  <si>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</si>
  <si>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</si>
  <si>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</si>
  <si>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</si>
  <si>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</si>
  <si>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</si>
  <si>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</si>
  <si>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</si>
  <si>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</si>
  <si>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</si>
  <si>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</si>
  <si>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</si>
  <si>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</si>
  <si>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</si>
  <si>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</si>
  <si>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</si>
  <si>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</si>
  <si>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</si>
  <si>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</si>
  <si>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</si>
  <si>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</si>
  <si>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</si>
  <si>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</si>
  <si>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</si>
  <si>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</si>
  <si>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</si>
  <si>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</si>
  <si>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</si>
  <si>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</si>
  <si>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</si>
  <si>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</si>
  <si>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</si>
  <si>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</si>
  <si>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</si>
  <si>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</si>
  <si>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</si>
  <si>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</si>
  <si>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</si>
  <si>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</si>
  <si>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</si>
  <si>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</si>
  <si>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</si>
  <si>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</si>
  <si>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</si>
  <si>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</si>
  <si>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</si>
  <si>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</si>
  <si>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</si>
  <si>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</si>
  <si>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</si>
  <si>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</si>
  <si>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</si>
  <si>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</si>
  <si>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</si>
  <si>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</si>
  <si>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</si>
  <si>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</si>
  <si>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</si>
  <si>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</si>
  <si>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</si>
  <si>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</si>
  <si>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</si>
  <si>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</si>
  <si>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</si>
  <si>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</si>
  <si>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</si>
  <si>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</si>
  <si>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</si>
  <si>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</si>
  <si>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</si>
  <si>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</si>
  <si>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</si>
  <si>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</si>
  <si>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</si>
  <si>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</si>
  <si>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</si>
  <si>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</si>
  <si>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</si>
  <si>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</si>
  <si>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</si>
  <si>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</si>
  <si>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</si>
  <si>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</si>
  <si>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</si>
  <si>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</si>
  <si>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</si>
  <si>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</si>
  <si>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</si>
  <si>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</si>
  <si>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</si>
  <si>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</si>
  <si>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</si>
  <si>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</si>
  <si>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</si>
  <si>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</si>
  <si>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</si>
  <si>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</si>
  <si>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</si>
  <si>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</si>
  <si>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</si>
  <si>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</si>
  <si>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</si>
  <si>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</si>
  <si>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</si>
  <si>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</si>
  <si>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</si>
  <si>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</si>
  <si>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</si>
  <si>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</si>
  <si>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</si>
  <si>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</si>
  <si>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</si>
  <si>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</si>
  <si>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</si>
  <si>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</si>
  <si>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</si>
  <si>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</si>
  <si>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</si>
  <si>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</si>
  <si>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</si>
  <si>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</si>
  <si>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</si>
  <si>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</si>
  <si>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</si>
  <si>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</si>
  <si>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</si>
  <si>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</si>
  <si>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</si>
  <si>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</si>
  <si>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</si>
  <si>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</si>
  <si>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</si>
  <si>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</si>
  <si>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</si>
  <si>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</si>
  <si>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</si>
  <si>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</si>
  <si>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</si>
  <si>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</si>
  <si>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</si>
  <si>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</si>
  <si>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</si>
  <si>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</si>
  <si>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</si>
  <si>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</si>
  <si>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</si>
  <si>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</si>
  <si>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</si>
  <si>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</si>
  <si>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</si>
  <si>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</si>
  <si>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</si>
  <si>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</si>
  <si>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</si>
  <si>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</si>
  <si>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</si>
  <si>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</si>
  <si>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</si>
  <si>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</si>
  <si>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</si>
  <si>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</si>
  <si>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</si>
  <si>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</si>
  <si>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</si>
  <si>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</si>
  <si>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</si>
  <si>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</si>
  <si>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</si>
  <si>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</si>
  <si>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</si>
  <si>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</si>
  <si>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</si>
  <si>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</si>
  <si>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</si>
  <si>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</si>
  <si>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</si>
  <si>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</si>
  <si>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</si>
  <si>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</si>
  <si>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</si>
  <si>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</si>
  <si>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</si>
  <si>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</si>
  <si>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</si>
  <si>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</si>
  <si>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</si>
  <si>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</si>
  <si>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</si>
  <si>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</si>
  <si>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</si>
  <si>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</si>
  <si>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</si>
  <si>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</si>
  <si>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</si>
  <si>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</si>
  <si>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</si>
  <si>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</si>
  <si>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</si>
  <si>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</si>
  <si>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</si>
  <si>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</si>
  <si>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</si>
  <si>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</si>
  <si>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</si>
  <si>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</si>
  <si>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</si>
  <si>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</si>
  <si>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</si>
  <si>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</si>
  <si>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</si>
  <si>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</si>
  <si>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</si>
  <si>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</si>
  <si>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</si>
  <si>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</si>
  <si>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</si>
  <si>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</si>
  <si>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</si>
  <si>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</si>
  <si>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</si>
  <si>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</si>
  <si>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</si>
  <si>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</si>
  <si>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</si>
  <si>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</si>
  <si>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</si>
  <si>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</si>
  <si>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</si>
  <si>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</si>
  <si>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</si>
  <si>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</si>
  <si>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</si>
  <si>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</si>
  <si>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</si>
  <si>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</si>
  <si>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</si>
  <si>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</si>
  <si>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</si>
  <si>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</si>
  <si>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</si>
  <si>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</si>
  <si>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</si>
  <si>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</si>
  <si>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</si>
  <si>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</si>
  <si>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</si>
  <si>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</si>
  <si>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</si>
  <si>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</si>
  <si>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</si>
  <si>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</si>
  <si>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</si>
  <si>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</si>
  <si>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</si>
  <si>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</si>
  <si>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</si>
  <si>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</si>
  <si>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</si>
  <si>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</si>
  <si>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</si>
  <si>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</si>
  <si>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</si>
  <si>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</si>
  <si>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</si>
  <si>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</si>
  <si>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</si>
  <si>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</si>
  <si>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</si>
  <si>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</si>
  <si>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</si>
  <si>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</si>
  <si>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</si>
  <si>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</si>
  <si>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</si>
  <si>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</si>
  <si>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</si>
  <si>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</si>
  <si>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</si>
  <si>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</si>
  <si>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</si>
  <si>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</si>
  <si>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</si>
  <si>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</si>
  <si>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</si>
  <si>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</si>
  <si>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</si>
  <si>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</si>
  <si>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</si>
  <si>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</si>
  <si>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</si>
  <si>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</si>
  <si>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</si>
  <si>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</si>
  <si>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</si>
  <si>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</si>
  <si>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</si>
  <si>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</si>
  <si>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</si>
  <si>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</si>
  <si>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</si>
  <si>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</si>
  <si>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</si>
  <si>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</si>
  <si>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</si>
  <si>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</si>
  <si>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</si>
  <si>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</si>
  <si>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</si>
  <si>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</si>
  <si>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</si>
  <si>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</si>
  <si>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</si>
  <si>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</si>
  <si>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</si>
  <si>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</si>
  <si>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</si>
  <si>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</si>
  <si>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</si>
  <si>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</si>
  <si>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</si>
  <si>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</si>
  <si>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</si>
  <si>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</si>
  <si>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</si>
  <si>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</si>
  <si>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</si>
  <si>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</si>
  <si>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</si>
  <si>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</si>
  <si>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</si>
  <si>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</si>
  <si>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</si>
  <si>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</si>
  <si>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</si>
  <si>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</si>
  <si>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</si>
  <si>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</si>
  <si>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</si>
  <si>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</si>
  <si>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</si>
  <si>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</si>
  <si>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</si>
  <si>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</si>
  <si>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</si>
  <si>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</si>
  <si>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</si>
  <si>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</si>
  <si>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</si>
  <si>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</si>
  <si>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</si>
  <si>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</si>
  <si>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</si>
  <si>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</si>
  <si>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</si>
  <si>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</si>
  <si>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</si>
  <si>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</si>
  <si>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</si>
  <si>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</si>
  <si>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</si>
  <si>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</si>
  <si>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</si>
  <si>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</si>
  <si>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</si>
  <si>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</si>
  <si>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</si>
  <si>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</si>
  <si>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</si>
  <si>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</si>
  <si>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</si>
  <si>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</si>
  <si>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</si>
  <si>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</si>
  <si>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</si>
  <si>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</si>
  <si>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</si>
  <si>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</si>
  <si>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</si>
  <si>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</si>
  <si>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</si>
  <si>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</si>
  <si>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</si>
  <si>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</si>
  <si>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</si>
  <si>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</si>
  <si>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</si>
  <si>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</si>
  <si>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</si>
  <si>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</si>
  <si>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</si>
  <si>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</si>
  <si>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</si>
  <si>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</si>
  <si>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</si>
  <si>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</si>
  <si>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</si>
  <si>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</si>
  <si>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</si>
  <si>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</si>
  <si>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</si>
  <si>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</si>
  <si>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</si>
  <si>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</si>
  <si>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</si>
  <si>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</si>
  <si>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</si>
  <si>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</si>
  <si>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</si>
  <si>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</si>
  <si>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</si>
  <si>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</si>
  <si>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</si>
  <si>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</si>
  <si>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</si>
  <si>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</si>
  <si>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</si>
  <si>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</si>
  <si>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</si>
  <si>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</si>
  <si>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</si>
  <si>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</si>
  <si>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</si>
  <si>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</si>
  <si>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</si>
  <si>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</si>
  <si>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</si>
  <si>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</si>
  <si>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</si>
  <si>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</si>
  <si>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</si>
  <si>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</si>
  <si>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</si>
  <si>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</si>
  <si>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</si>
  <si>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</si>
  <si>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</si>
  <si>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</si>
  <si>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</si>
  <si>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</si>
  <si>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</si>
  <si>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</si>
  <si>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</si>
  <si>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</si>
  <si>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</si>
  <si>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</si>
  <si>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</si>
  <si>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</si>
  <si>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</si>
  <si>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</si>
  <si>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</si>
  <si>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</si>
  <si>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</si>
  <si>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</si>
  <si>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</si>
  <si>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</si>
  <si>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</si>
  <si>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</si>
  <si>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</si>
  <si>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</si>
  <si>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</si>
  <si>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</si>
  <si>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</si>
  <si>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</si>
  <si>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</si>
  <si>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</si>
  <si>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</si>
  <si>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</si>
  <si>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</si>
  <si>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</si>
  <si>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</si>
  <si>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</si>
  <si>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</si>
  <si>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</si>
  <si>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</si>
  <si>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</si>
  <si>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</si>
  <si>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</si>
  <si>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</si>
  <si>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</si>
  <si>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</si>
  <si>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</si>
  <si>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</si>
  <si>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</si>
  <si>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</si>
  <si>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</si>
  <si>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</si>
  <si>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</si>
  <si>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</si>
  <si>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</si>
  <si>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</si>
  <si>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</si>
  <si>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</si>
  <si>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</si>
  <si>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</si>
  <si>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</si>
  <si>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</si>
  <si>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</si>
  <si>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</si>
  <si>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</si>
  <si>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</si>
  <si>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</si>
  <si>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</si>
  <si>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</si>
  <si>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</si>
  <si>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</si>
  <si>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</si>
  <si>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</si>
  <si>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</si>
  <si>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</si>
  <si>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</si>
  <si>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</si>
  <si>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</si>
  <si>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</si>
  <si>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</si>
  <si>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</si>
  <si>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</si>
  <si>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</si>
  <si>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</si>
  <si>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</si>
  <si>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</si>
  <si>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</si>
  <si>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</si>
  <si>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</si>
  <si>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</si>
  <si>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</si>
  <si>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</si>
  <si>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</si>
  <si>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</si>
  <si>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</si>
  <si>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</si>
  <si>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</si>
  <si>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</si>
  <si>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</si>
  <si>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</si>
  <si>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</si>
  <si>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</si>
  <si>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</si>
  <si>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</si>
  <si>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</si>
  <si>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</si>
  <si>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</si>
  <si>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</si>
  <si>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</si>
  <si>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</si>
  <si>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</si>
  <si>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</si>
  <si>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</si>
  <si>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</si>
  <si>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</si>
  <si>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</si>
  <si>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</si>
  <si>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</si>
  <si>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</si>
  <si>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</si>
  <si>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</si>
  <si>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</si>
  <si>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</si>
  <si>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</si>
  <si>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</si>
  <si>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</si>
  <si>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</si>
  <si>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</si>
  <si>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</si>
  <si>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</si>
  <si>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</si>
  <si>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</si>
  <si>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</si>
  <si>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</si>
  <si>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</si>
  <si>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</si>
  <si>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</si>
  <si>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</si>
  <si>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</si>
  <si>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</si>
  <si>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</si>
  <si>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</si>
  <si>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</si>
  <si>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</si>
  <si>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</si>
  <si>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</si>
  <si>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</si>
  <si>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</si>
  <si>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</si>
  <si>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</si>
  <si>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</si>
  <si>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</si>
  <si>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</si>
  <si>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</si>
  <si>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</si>
  <si>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</si>
  <si>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</si>
  <si>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</si>
  <si>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</si>
  <si>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</si>
  <si>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</si>
  <si>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</si>
  <si>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</si>
  <si>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</si>
  <si>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</si>
  <si>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</si>
  <si>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</si>
  <si>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</si>
  <si>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</si>
  <si>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</si>
  <si>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</si>
  <si>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</si>
  <si>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</si>
  <si>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</si>
  <si>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</si>
  <si>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</si>
  <si>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</si>
  <si>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</si>
  <si>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</si>
  <si>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</si>
  <si>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</si>
  <si>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</si>
  <si>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</si>
  <si>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</si>
  <si>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</si>
  <si>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</si>
  <si>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</si>
  <si>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</si>
  <si>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</si>
  <si>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</si>
  <si>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</si>
  <si>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</si>
  <si>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</si>
  <si>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</si>
  <si>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</si>
  <si>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</si>
  <si>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</si>
  <si>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</si>
  <si>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</si>
  <si>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</si>
  <si>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</si>
  <si>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</si>
  <si>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</si>
  <si>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</si>
  <si>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</si>
  <si>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</si>
  <si>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</si>
  <si>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</si>
  <si>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</si>
  <si>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</si>
  <si>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</si>
  <si>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</si>
  <si>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</si>
  <si>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</si>
  <si>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</si>
  <si>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</si>
  <si>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</si>
  <si>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</si>
  <si>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</si>
  <si>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</si>
  <si>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</si>
  <si>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</si>
  <si>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</si>
  <si>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</si>
  <si>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</si>
  <si>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</si>
  <si>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</si>
  <si>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</si>
  <si>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</si>
  <si>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</si>
  <si>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</si>
  <si>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</si>
  <si>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</si>
  <si>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</si>
  <si>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</si>
  <si>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</si>
  <si>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</si>
  <si>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</si>
  <si>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</si>
  <si>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</si>
  <si>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</si>
  <si>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</si>
  <si>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</si>
  <si>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</si>
  <si>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</si>
  <si>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</si>
  <si>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</si>
  <si>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</si>
  <si>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</si>
  <si>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</si>
  <si>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</si>
  <si>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</si>
  <si>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</si>
  <si>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</si>
  <si>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</si>
  <si>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</si>
  <si>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</si>
  <si>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</si>
  <si>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</si>
  <si>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</si>
  <si>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</si>
  <si>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</si>
  <si>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</si>
  <si>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</si>
  <si>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</si>
  <si>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</si>
  <si>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</si>
  <si>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</si>
  <si>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</si>
  <si>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</si>
  <si>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</si>
  <si>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</si>
  <si>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</si>
  <si>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</si>
  <si>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</si>
  <si>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</si>
  <si>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</si>
  <si>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</si>
  <si>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</si>
  <si>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</si>
  <si>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</si>
  <si>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</si>
  <si>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</si>
  <si>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</si>
  <si>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</si>
  <si>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</si>
  <si>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</si>
  <si>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</si>
  <si>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</si>
  <si>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</si>
  <si>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</si>
  <si>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</si>
  <si>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</si>
  <si>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</si>
  <si>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</si>
  <si>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</si>
  <si>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</si>
  <si>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</si>
  <si>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</si>
  <si>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</si>
  <si>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</si>
  <si>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</si>
  <si>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</si>
  <si>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</si>
  <si>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</si>
  <si>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</si>
  <si>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</si>
  <si>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</si>
  <si>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</si>
  <si>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</si>
  <si>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</si>
  <si>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</si>
  <si>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</si>
  <si>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</si>
  <si>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</si>
  <si>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</si>
  <si>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</si>
  <si>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</si>
  <si>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</si>
  <si>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</si>
  <si>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</si>
  <si>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</si>
  <si>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</si>
  <si>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</si>
  <si>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</si>
  <si>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</si>
  <si>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</si>
  <si>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</si>
  <si>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</si>
  <si>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</si>
  <si>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</si>
  <si>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</si>
  <si>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</si>
  <si>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</si>
  <si>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</si>
  <si>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</si>
  <si>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</si>
  <si>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</si>
  <si>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</si>
  <si>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</si>
  <si>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</si>
  <si>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</si>
  <si>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</si>
  <si>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</si>
  <si>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</si>
  <si>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</si>
  <si>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</si>
  <si>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</si>
  <si>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</si>
  <si>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</si>
  <si>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</si>
  <si>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</si>
  <si>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</si>
  <si>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</si>
  <si>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</si>
  <si>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</si>
  <si>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</si>
  <si>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</si>
  <si>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</si>
  <si>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</si>
  <si>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</si>
  <si>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</si>
  <si>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</si>
  <si>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</si>
  <si>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</si>
  <si>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</si>
  <si>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</si>
  <si>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</si>
  <si>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</si>
  <si>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</si>
  <si>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</si>
  <si>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</si>
  <si>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</si>
  <si>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</si>
  <si>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</si>
  <si>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</si>
  <si>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</si>
  <si>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</si>
  <si>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</si>
  <si>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</si>
  <si>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</si>
  <si>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</si>
  <si>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</si>
  <si>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</si>
  <si>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</si>
  <si>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</si>
  <si>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</si>
  <si>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</si>
  <si>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</si>
  <si>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</si>
  <si>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</si>
  <si>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</si>
  <si>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</si>
  <si>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</si>
  <si>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</si>
  <si>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</si>
  <si>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</si>
  <si>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</si>
  <si>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</si>
  <si>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</si>
  <si>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</si>
  <si>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</si>
  <si>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</si>
  <si>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</si>
  <si>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</si>
  <si>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</si>
  <si>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</si>
  <si>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</si>
  <si>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</si>
  <si>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</si>
  <si>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</si>
  <si>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</si>
  <si>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</si>
  <si>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</si>
  <si>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</si>
  <si>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</si>
  <si>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</si>
  <si>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</si>
  <si>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</si>
  <si>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</si>
  <si>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</si>
  <si>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</si>
  <si>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</si>
  <si>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</si>
  <si>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</si>
  <si>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</si>
  <si>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</si>
  <si>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</si>
  <si>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</si>
  <si>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</si>
  <si>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</si>
  <si>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</si>
  <si>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</si>
  <si>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</si>
  <si>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</si>
  <si>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</si>
  <si>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</si>
  <si>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</si>
  <si>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</si>
  <si>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</si>
  <si>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</si>
  <si>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</si>
  <si>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</si>
  <si>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</si>
  <si>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</si>
  <si>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</si>
  <si>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</si>
  <si>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</si>
  <si>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</si>
  <si>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</si>
  <si>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</si>
  <si>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</si>
  <si>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</si>
  <si>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</si>
  <si>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</si>
  <si>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</si>
  <si>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</si>
  <si>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</si>
  <si>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</si>
  <si>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</si>
  <si>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</si>
  <si>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</si>
  <si>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</si>
  <si>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</si>
  <si>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</si>
  <si>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</si>
  <si>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</si>
  <si>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</si>
  <si>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</si>
  <si>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</si>
  <si>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</si>
  <si>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</si>
  <si>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</si>
  <si>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</si>
  <si>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</si>
  <si>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</si>
  <si>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</si>
  <si>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</si>
  <si>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</si>
  <si>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</si>
  <si>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</si>
  <si>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</si>
  <si>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</si>
  <si>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</si>
  <si>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</si>
  <si>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</si>
  <si>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</si>
  <si>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</si>
  <si>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</si>
  <si>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</si>
  <si>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</si>
  <si>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</si>
  <si>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</si>
  <si>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</si>
  <si>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</si>
  <si>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</si>
  <si>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</si>
  <si>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</si>
  <si>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</si>
  <si>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</si>
  <si>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</si>
  <si>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</si>
  <si>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</si>
  <si>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</si>
  <si>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</si>
  <si>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</si>
  <si>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</si>
  <si>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</si>
  <si>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</si>
  <si>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</si>
  <si>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</si>
  <si>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</si>
  <si>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</si>
  <si>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</si>
  <si>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</si>
  <si>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</si>
  <si>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</si>
  <si>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</si>
  <si>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</si>
  <si>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</si>
  <si>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</si>
  <si>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</si>
  <si>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</si>
  <si>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</si>
  <si>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</si>
  <si>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</si>
  <si>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</si>
  <si>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</si>
  <si>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</si>
  <si>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</si>
  <si>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</si>
  <si>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</si>
  <si>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</si>
  <si>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</si>
  <si>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</si>
  <si>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</si>
  <si>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</si>
  <si>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</si>
  <si>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</si>
  <si>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</si>
  <si>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</si>
  <si>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</si>
  <si>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</si>
  <si>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</si>
  <si>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</si>
  <si>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</si>
  <si>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</si>
  <si>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</si>
  <si>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</si>
  <si>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</si>
  <si>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</si>
  <si>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</si>
  <si>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</si>
  <si>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</si>
  <si>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</si>
  <si>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</si>
  <si>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</si>
  <si>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</si>
  <si>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</si>
  <si>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</si>
  <si>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</si>
  <si>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</si>
  <si>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</si>
  <si>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</si>
  <si>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</si>
  <si>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</si>
  <si>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</si>
  <si>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</si>
  <si>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</si>
  <si>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</si>
  <si>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</si>
  <si>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</si>
  <si>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</si>
  <si>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</si>
  <si>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</si>
  <si>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</si>
  <si>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</si>
  <si>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</si>
  <si>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</si>
  <si>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</si>
  <si>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</si>
  <si>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</si>
  <si>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</si>
  <si>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</si>
  <si>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</si>
  <si>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</si>
  <si>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</si>
  <si>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</si>
  <si>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</si>
  <si>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</si>
  <si>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</si>
  <si>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</si>
  <si>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</si>
  <si>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</si>
  <si>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</si>
  <si>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</si>
  <si>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</si>
  <si>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</si>
  <si>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</si>
  <si>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</si>
  <si>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</si>
  <si>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</si>
  <si>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</si>
  <si>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</si>
  <si>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</si>
  <si>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</si>
  <si>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</si>
  <si>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</si>
  <si>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</si>
  <si>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</si>
  <si>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</si>
  <si>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</si>
  <si>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</si>
  <si>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</si>
  <si>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</si>
  <si>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</si>
  <si>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</si>
  <si>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</si>
  <si>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</si>
  <si>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</si>
  <si>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</si>
  <si>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</si>
  <si>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</si>
  <si>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</si>
  <si>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</si>
  <si>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</si>
  <si>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</si>
  <si>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</si>
  <si>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</si>
  <si>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</si>
  <si>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</si>
  <si>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</si>
  <si>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</si>
  <si>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</si>
  <si>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</si>
  <si>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</si>
  <si>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</si>
  <si>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</si>
  <si>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</si>
  <si>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</si>
  <si>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</si>
  <si>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</si>
  <si>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</si>
  <si>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</si>
  <si>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</si>
  <si>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</si>
  <si>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</si>
  <si>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</si>
  <si>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</si>
  <si>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</si>
  <si>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</si>
  <si>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</si>
  <si>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</si>
  <si>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</si>
  <si>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</si>
  <si>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</si>
  <si>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</si>
  <si>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</si>
  <si>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</si>
  <si>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</si>
  <si>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</si>
  <si>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</si>
  <si>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</si>
  <si>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</si>
  <si>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</si>
  <si>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</si>
  <si>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</si>
  <si>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</si>
  <si>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</si>
  <si>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</si>
  <si>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</si>
  <si>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</si>
  <si>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</si>
  <si>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</si>
  <si>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</si>
  <si>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</si>
  <si>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</si>
  <si>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</si>
  <si>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</si>
  <si>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</si>
  <si>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</si>
  <si>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</si>
  <si>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</si>
  <si>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</si>
  <si>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</si>
  <si>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</si>
  <si>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</si>
  <si>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</si>
  <si>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</si>
  <si>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</si>
  <si>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</si>
  <si>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</si>
  <si>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</si>
  <si>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</si>
  <si>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</si>
  <si>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</si>
  <si>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</si>
  <si>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</si>
  <si>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</si>
  <si>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</si>
  <si>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</si>
  <si>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</si>
  <si>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</si>
  <si>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</si>
  <si>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</si>
  <si>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</si>
  <si>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</si>
  <si>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</si>
  <si>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</si>
  <si>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</si>
  <si>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</si>
  <si>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</si>
  <si>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</si>
  <si>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</si>
  <si>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</si>
  <si>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</si>
  <si>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</si>
  <si>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</si>
  <si>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</si>
  <si>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</si>
  <si>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</si>
  <si>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</si>
  <si>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</si>
  <si>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</si>
  <si>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</si>
  <si>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</si>
  <si>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</si>
  <si>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</si>
  <si>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</si>
  <si>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</si>
  <si>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</si>
  <si>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</si>
  <si>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</si>
  <si>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</si>
  <si>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</si>
  <si>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</si>
  <si>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</si>
  <si>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</si>
  <si>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</si>
  <si>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</si>
  <si>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</si>
  <si>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</si>
  <si>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</si>
  <si>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</si>
  <si>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</si>
  <si>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</si>
  <si>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</si>
  <si>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</si>
  <si>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</si>
  <si>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</si>
  <si>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</si>
  <si>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</si>
  <si>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</si>
  <si>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</si>
  <si>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</si>
  <si>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</si>
  <si>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</si>
  <si>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</si>
  <si>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</si>
  <si>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</si>
  <si>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</si>
  <si>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</si>
  <si>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</si>
  <si>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</si>
  <si>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</si>
  <si>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</si>
  <si>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</si>
  <si>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</si>
  <si>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</si>
  <si>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</si>
  <si>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</si>
  <si>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</si>
  <si>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</si>
  <si>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</si>
  <si>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</si>
  <si>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</si>
  <si>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</si>
  <si>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</si>
  <si>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</si>
  <si>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</si>
  <si>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</si>
  <si>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</si>
  <si>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</si>
  <si>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</si>
  <si>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</si>
  <si>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</si>
  <si>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</si>
  <si>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</si>
  <si>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</si>
  <si>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</si>
  <si>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</si>
  <si>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</si>
  <si>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</si>
  <si>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</si>
  <si>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</si>
  <si>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</si>
  <si>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</si>
  <si>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</si>
  <si>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</si>
  <si>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</si>
  <si>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</si>
  <si>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</si>
  <si>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</si>
  <si>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</si>
  <si>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</si>
  <si>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</si>
  <si>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</si>
  <si>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</si>
  <si>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</si>
  <si>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</si>
  <si>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</si>
  <si>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</si>
  <si>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</si>
  <si>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</si>
  <si>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</si>
  <si>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</si>
  <si>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</si>
  <si>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</si>
  <si>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</si>
  <si>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</si>
  <si>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</si>
  <si>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</si>
  <si>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</si>
  <si>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</si>
  <si>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</si>
  <si>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</si>
  <si>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</si>
  <si>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</si>
  <si>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</si>
  <si>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</si>
  <si>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</si>
  <si>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</si>
  <si>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</si>
  <si>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</si>
  <si>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</si>
  <si>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</si>
  <si>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</si>
  <si>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</si>
  <si>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</si>
  <si>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</si>
  <si>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</si>
  <si>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</si>
  <si>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</si>
  <si>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</si>
  <si>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</si>
  <si>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</si>
  <si>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</si>
  <si>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</si>
  <si>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</si>
  <si>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</si>
  <si>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</si>
  <si>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</si>
  <si>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</si>
  <si>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</si>
  <si>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</si>
  <si>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</si>
  <si>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</si>
  <si>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</si>
  <si>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</si>
  <si>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</si>
  <si>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</si>
  <si>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</si>
  <si>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</si>
  <si>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</si>
  <si>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</si>
  <si>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</si>
  <si>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</si>
  <si>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</si>
  <si>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</si>
  <si>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</si>
  <si>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</si>
  <si>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</si>
  <si>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</si>
  <si>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</si>
  <si>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</si>
  <si>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</si>
  <si>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</si>
  <si>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</si>
  <si>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</si>
  <si>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</si>
  <si>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</si>
  <si>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</si>
  <si>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</si>
  <si>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</si>
  <si>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</si>
  <si>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</si>
  <si>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</si>
  <si>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</si>
  <si>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</si>
  <si>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</si>
  <si>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</si>
  <si>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</si>
  <si>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</si>
  <si>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</si>
  <si>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</si>
  <si>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</si>
  <si>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</si>
  <si>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</si>
  <si>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</si>
  <si>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</si>
  <si>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</si>
  <si>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</si>
  <si>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</si>
  <si>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</si>
  <si>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</si>
  <si>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</si>
  <si>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</si>
  <si>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</si>
  <si>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</si>
  <si>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</si>
  <si>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</si>
  <si>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</si>
  <si>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</si>
  <si>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</si>
  <si>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</si>
  <si>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</si>
  <si>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</si>
  <si>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</si>
  <si>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</si>
  <si>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</si>
  <si>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</si>
  <si>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</si>
  <si>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</si>
  <si>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</si>
  <si>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</si>
  <si>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</si>
  <si>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</si>
  <si>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</si>
  <si>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</si>
  <si>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</si>
  <si>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</si>
  <si>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</si>
  <si>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</si>
  <si>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</si>
  <si>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</si>
  <si>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</si>
  <si>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</si>
  <si>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</si>
  <si>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</si>
  <si>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</si>
  <si>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</si>
  <si>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</si>
  <si>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</si>
  <si>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</si>
  <si>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</si>
  <si>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</si>
  <si>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</si>
  <si>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</si>
  <si>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</si>
  <si>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</si>
  <si>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</si>
  <si>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</si>
  <si>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</si>
  <si>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</si>
  <si>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</si>
  <si>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</si>
  <si>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</si>
  <si>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</si>
  <si>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</si>
  <si>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45 KM </t>
  </si>
  <si>
    <t>PCM-20251011-00000856</t>
  </si>
  <si>
    <t>ETA:20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</si>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</sst>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6" totalsRowShown="0" headerRowDxfId="64" dataDxfId="63" headerRowBorderDxfId="61" tableBorderDxfId="62">
  <autoFilter ref="A1:L11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278.53482222222374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1.0254935185221257</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0.42270416666724486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9.7414814816147555E-2</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45941.48324814815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45941.48324814815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45941.48324814815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45941.48324814815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45941.48324814815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45941.48324814815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45941.48324814815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45941.48324814815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45941.48324814815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45941.48324814815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45941.48324814815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45941.48324814815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45941.48324814815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45941.48324814815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45941.48324814815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45941.48324814815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45941.48324814815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45941.48324814815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45941.48324814815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45941.48324814815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45941.48324814815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45941.48324814815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45941.48324814815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45941.48324814815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45941.48324814815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45941.48324814815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45941.48324814815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45941.48324814815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45941.48324814815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45941.48324814815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45941.48324814815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45941.48324814815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45941.48324814815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45941.48324814815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45941.48324814815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45941.48324814815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45941.48324814815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45941.48324814815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45941.48324814815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45941.48324814815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45941.48324814815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45941.48324814815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45941.48324814815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45941.48324814815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45941.48324814815</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45941.48324814815</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CE1B3F8B-45D1-46A6-93EE-B6D9C966D95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134.75616481481848</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116.4834101851884</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1.2808333332941402E-2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45941.48324814815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45941.48324814815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45941.48324814815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45941.48324814815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45941.48324814815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45941.48324814815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45941.48324814815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45941.48324814815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45941.48324814815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45941.48324814815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45941.48324814815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45941.48324814815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45941.48324814815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45941.48324814815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45941.48324814815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45941.48324814815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45941.48324814815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45941.48324814815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45941.48324814815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45941.48324814815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45941.48324814815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45941.48324814815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45941.48324814815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45941.48324814815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45941.48324814815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45941.48324814815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45941.48324814815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45941.48324814815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45941.48324814815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45941.48324814815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45941.48324814815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45941.48324814815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45941.48324814815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45941.48324814815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45941.48324814815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45941.48324814815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45941.48324814815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45941.48324814815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45941.48324814815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45941.48324814815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45941.48324814815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45941.48324814815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45941.48324814815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45941.48324814815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45941.48324814815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45941.48324814815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45941.48324814815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45941.48324814815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45941.48324814815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45941.48324814815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45941.48324814815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45941.48324814815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45941.48324814815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45941.48324814815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45941.48324814815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45941.48324814815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45941.48324814815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45941.48324814815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45941.48324814815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45941.48324814815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45941.48324814815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45941.48324814815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45941.48324814815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45941.48324814815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45941.48324814815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45941.48324814815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45941.48324814815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45941.48324814815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45941.48324814815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45941.48324814815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45941.48324814815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45941.48324814815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45941.48324814815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45941.48324814815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45941.48324814815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45941.48324814815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45941.48324814815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45941.48324814815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45941.48324814815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45941.48324814815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45941.48324814815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45941.48324814815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45941.48324814815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45941.48324814815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45941.48324814815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45941.48324814815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45941.48324814815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45941.48324814815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45941.48324814815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45941.48324814815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45941.48324814815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45941.48324814815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45941.48324814815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45941.48324814815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45941.48324814815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45941.48324814815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45941.48324814815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45941.48324814815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45941.48324814815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45941.48324814815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45941.48324814815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45941.48324814815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45941.48324814815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45941.48324814815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45941.48324814815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45941.48324814815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45941.48324814815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45941.48324814815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45941.48324814815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45941.48324814815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45941.48324814815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45941.48324814815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45941.48324814815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45941.48324814815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45941.48324814815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45941.48324814815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45941.48324814815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45941.48324814815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45941.48324814815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45941.48324814815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45941.48324814815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45941.48324814815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45941.48324814815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45941.48324814815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45941.48324814815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45941.48324814815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45941.48324814815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45941.48324814815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45941.48324814815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45941.48324814815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45941.48324814815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45941.48324814815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45941.48324814815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45941.48324814815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45941.48324814815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45941.48324814815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45941.48324814815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45941.48324814815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45941.48324814815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45941.48324814815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45941.48324814815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45941.48324814815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45941.48324814815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45941.48324814815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45941.48324814815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45941.48324814815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45941.48324814815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45941.48324814815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45941.48324814815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45941.48324814815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45941.48324814815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45941.48324814815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45941.48324814815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45941.48324814815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45941.48324814815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45941.48324814815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45941.48324814815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45941.48324814815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45941.48324814815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45941.48324814815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45941.48324814815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45941.48324814815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45941.48324814815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45941.48324814815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45941.48324814815</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45941.48324814815</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6"/>
  <sheetViews>
    <sheetView tabSelected="1" workbookViewId="0">
      <selection activeCell="K12" sqref="K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29658</v>
      </c>
      <c r="E2" s="18" t="s">
        <v>38964</v>
      </c>
      <c r="F2" s="20">
        <v>45941.453344907408</v>
      </c>
      <c r="G2" s="21">
        <f t="shared" ref="G2:G19" ca="1" si="0">IFERROR(NOW()-F2,"-")</f>
        <v>2.9903240741987247E-2</v>
      </c>
      <c r="H2" s="22">
        <v>45941.446712962963</v>
      </c>
      <c r="I2" s="19" t="str">
        <f>IFERROR(VLOOKUP(D2,DB!A:F,6,0),"")</f>
        <v>SCECO</v>
      </c>
      <c r="J2" s="18" t="str">
        <f>IFERROR(VLOOKUP(D2,DB!A:G,7,0),"")</f>
        <v>Dead</v>
      </c>
      <c r="K2" s="47" t="s">
        <v>39061</v>
      </c>
      <c r="L2" s="23" t="str">
        <f>IFERROR(VLOOKUP(D2,DB!A:I,9,0),"")</f>
        <v>Latis</v>
      </c>
    </row>
    <row r="3" spans="1:13" ht="15" customHeight="1">
      <c r="A3" s="19"/>
      <c r="B3" s="64" t="str">
        <f>IFERROR(VLOOKUP(D3,DB!A:K,11,0),"")</f>
        <v/>
      </c>
      <c r="C3" s="18"/>
      <c r="D3" s="18"/>
      <c r="E3" s="18"/>
      <c r="F3" s="20"/>
      <c r="G3" s="21">
        <f t="shared" ca="1" si="0"/>
        <v>45941.48324814815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45941.48324814815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45941.48324814815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45941.48324814815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45941.48324814815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45941.48324814815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45941.48324814815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45941.48324814815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45941.48324814815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45941.48324814815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45941.48324814815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45941.48324814815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45941.48324814815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45941.48324814815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45941.48324814815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45941.48324814815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45941.48324814815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ref="G20:G83" ca="1" si="1">IFERROR(NOW()-F20,"-")</f>
        <v>45941.48324814815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45941.48324814815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45941.48324814815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45941.48324814815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45941.48324814815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45941.48324814815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45941.48324814815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45941.48324814815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45941.48324814815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45941.48324814815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45941.48324814815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45941.48324814815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45941.48324814815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45941.48324814815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45941.48324814815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45941.48324814815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45941.48324814815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45941.48324814815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45941.48324814815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45941.48324814815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45941.48324814815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45941.48324814815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45941.48324814815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45941.48324814815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45941.48324814815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45941.48324814815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45941.48324814815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45941.48324814815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45941.48324814815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45941.48324814815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45941.48324814815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45941.48324814815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45941.48324814815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45941.48324814815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45941.48324814815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45941.48324814815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45941.48324814815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45941.48324814815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45941.48324814815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45941.48324814815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45941.48324814815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45941.48324814815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45941.48324814815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45941.48324814815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45941.48324814815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45941.48324814815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45941.48324814815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45941.48324814815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45941.48324814815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45941.48324814815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45941.48324814815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45941.48324814815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45941.48324814815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45941.48324814815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45941.48324814815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45941.48324814815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45941.48324814815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45941.48324814815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45941.48324814815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45941.48324814815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45941.48324814815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45941.48324814815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45941.48324814815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45941.48324814815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ref="G84:G147" ca="1" si="2">IFERROR(NOW()-F84,"-")</f>
        <v>45941.48324814815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45941.48324814815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45941.48324814815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45941.48324814815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45941.48324814815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45941.48324814815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45941.48324814815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45941.48324814815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45941.48324814815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45941.48324814815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45941.48324814815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45941.48324814815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45941.48324814815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45941.48324814815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45941.48324814815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45941.48324814815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45941.48324814815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45941.48324814815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45941.48324814815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45941.48324814815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45941.48324814815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45941.48324814815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45941.48324814815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45941.48324814815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45941.48324814815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45941.48324814815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45941.48324814815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45941.48324814815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45941.48324814815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45941.48324814815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45941.48324814815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45941.48324814815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45941.48324814815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45941.48324814815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45941.48324814815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45941.48324814815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45941.48324814815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45941.48324814815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45941.48324814815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45941.48324814815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45941.48324814815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45941.48324814815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45941.48324814815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45941.48324814815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45941.48324814815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45941.48324814815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45941.48324814815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45941.48324814815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45941.48324814815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45941.48324814815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45941.48324814815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45941.48324814815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45941.48324814815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45941.48324814815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45941.48324814815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45941.48324814815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45941.48324814815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45941.48324814815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45941.48324814815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45941.48324814815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45941.48324814815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45941.48324814815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45941.48324814815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45941.48324814815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ref="G148:G211" ca="1" si="3">IFERROR(NOW()-F148,"-")</f>
        <v>45941.48324814815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45941.48324814815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45941.48324814815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45941.48324814815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45941.48324814815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45941.48324814815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45941.48324814815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45941.48324814815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45941.48324814815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45941.48324814815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45941.48324814815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45941.48324814815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45941.48324814815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45941.48324814815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45941.48324814815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45941.48324814815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45941.48324814815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45941.48324814815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45941.48324814815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45941.48324814815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45941.48324814815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45941.48324814815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45941.48324814815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45941.48324814815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45941.48324814815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45941.48324814815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45941.48324814815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45941.48324814815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45941.48324814815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45941.48324814815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45941.48324814815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45941.48324814815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45941.48324814815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45941.48324814815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45941.48324814815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45941.48324814815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45941.48324814815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45941.48324814815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45941.48324814815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45941.48324814815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45941.48324814815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45941.48324814815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45941.48324814815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45941.48324814815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45941.48324814815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45941.48324814815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45941.48324814815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45941.48324814815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45941.48324814815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45941.48324814815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45941.48324814815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45941.48324814815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45941.48324814815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45941.48324814815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45941.48324814815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45941.48324814815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45941.48324814815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45941.48324814815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45941.48324814815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45941.48324814815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45941.48324814815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45941.48324814815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45941.48324814815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45941.48324814815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ref="G212:G275" ca="1" si="4">IFERROR(NOW()-F212,"-")</f>
        <v>45941.48324814815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45941.48324814815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45941.48324814815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45941.48324814815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45941.48324814815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45941.48324814815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45941.48324814815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45941.48324814815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45941.48324814815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45941.48324814815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45941.48324814815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45941.48324814815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45941.48324814815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45941.48324814815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45941.48324814815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45941.48324814815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45941.48324814815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45941.48324814815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45941.48324814815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45941.48324814815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45941.48324814815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45941.48324814815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45941.48324814815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45941.48324814815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45941.48324814815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45941.48324814815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45941.48324814815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45941.48324814815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45941.48324814815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45941.48324814815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45941.48324814815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45941.48324814815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45941.48324814815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45941.48324814815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45941.48324814815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45941.48324814815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45941.48324814815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45941.48324814815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45941.48324814815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45941.48324814815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45941.48324814815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45941.48324814815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45941.48324814815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45941.48324814815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45941.48324814815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45941.48324814815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45941.48324814815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45941.48324814815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45941.48324814815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45941.48324814815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45941.48324814815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45941.48324814815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45941.48324814815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45941.48324814815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45941.48324814815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45941.48324814815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45941.48324814815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45941.48324814815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45941.48324814815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45941.48324814815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45941.48324814815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45941.48324814815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45941.48324814815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45941.48324814815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ref="G276:G339" ca="1" si="5">IFERROR(NOW()-F276,"-")</f>
        <v>45941.48324814815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45941.48324814815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45941.48324814815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45941.48324814815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45941.48324814815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45941.48324814815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45941.48324814815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45941.48324814815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45941.48324814815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45941.48324814815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45941.48324814815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45941.48324814815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45941.48324814815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45941.48324814815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45941.48324814815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45941.48324814815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45941.48324814815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45941.48324814815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45941.48324814815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45941.48324814815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45941.48324814815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45941.48324814815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45941.48324814815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45941.48324814815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45941.48324814815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45941.48324814815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45941.48324814815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45941.48324814815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45941.48324814815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45941.48324814815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45941.48324814815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45941.48324814815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45941.48324814815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45941.48324814815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45941.48324814815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45941.48324814815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45941.48324814815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45941.48324814815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45941.48324814815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45941.48324814815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45941.48324814815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45941.48324814815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45941.48324814815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45941.48324814815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45941.48324814815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45941.48324814815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45941.48324814815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45941.48324814815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45941.48324814815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45941.48324814815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45941.48324814815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45941.48324814815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45941.48324814815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45941.48324814815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45941.48324814815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45941.48324814815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45941.48324814815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45941.48324814815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45941.48324814815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45941.48324814815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45941.48324814815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45941.48324814815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45941.48324814815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45941.48324814815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ref="G340:G403" ca="1" si="6">IFERROR(NOW()-F340,"-")</f>
        <v>45941.48324814815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45941.48324814815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45941.48324814815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45941.48324814815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45941.48324814815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45941.48324814815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45941.48324814815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45941.48324814815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45941.48324814815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45941.48324814815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45941.48324814815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45941.48324814815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45941.48324814815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45941.48324814815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45941.48324814815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45941.48324814815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45941.48324814815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45941.48324814815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45941.48324814815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45941.48324814815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45941.48324814815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45941.48324814815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45941.48324814815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45941.48324814815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45941.48324814815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45941.48324814815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45941.48324814815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45941.48324814815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45941.48324814815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45941.48324814815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45941.48324814815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45941.48324814815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45941.48324814815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45941.48324814815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45941.48324814815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45941.48324814815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45941.48324814815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45941.48324814815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45941.48324814815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45941.48324814815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45941.48324814815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45941.48324814815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45941.48324814815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45941.48324814815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45941.48324814815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45941.48324814815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45941.48324814815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45941.48324814815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45941.48324814815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45941.48324814815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45941.48324814815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45941.48324814815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45941.48324814815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45941.48324814815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45941.48324814815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45941.48324814815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45941.48324814815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45941.48324814815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45941.48324814815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45941.48324814815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45941.48324814815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45941.48324814815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45941.48324814815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45941.48324814815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ref="G404:G467" ca="1" si="7">IFERROR(NOW()-F404,"-")</f>
        <v>45941.48324814815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45941.48324814815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45941.48324814815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45941.48324814815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45941.48324814815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45941.48324814815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45941.48324814815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45941.48324814815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45941.48324814815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45941.48324814815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45941.48324814815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45941.48324814815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45941.48324814815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45941.48324814815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45941.48324814815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45941.48324814815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45941.48324814815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45941.48324814815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45941.48324814815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45941.48324814815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45941.48324814815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45941.48324814815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45941.48324814815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45941.48324814815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45941.48324814815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45941.48324814815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45941.48324814815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45941.48324814815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45941.48324814815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45941.48324814815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45941.48324814815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45941.48324814815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45941.48324814815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45941.48324814815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45941.48324814815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45941.48324814815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45941.48324814815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45941.48324814815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45941.48324814815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45941.48324814815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45941.48324814815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45941.48324814815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45941.48324814815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45941.48324814815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45941.48324814815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45941.48324814815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45941.48324814815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45941.48324814815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45941.48324814815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45941.48324814815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45941.48324814815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45941.48324814815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45941.48324814815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45941.48324814815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45941.48324814815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45941.48324814815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45941.48324814815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45941.48324814815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45941.48324814815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45941.48324814815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45941.48324814815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45941.48324814815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45941.48324814815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45941.48324814815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ref="G468:G531" ca="1" si="8">IFERROR(NOW()-F468,"-")</f>
        <v>45941.48324814815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45941.48324814815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45941.48324814815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45941.48324814815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45941.48324814815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45941.48324814815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45941.48324814815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45941.48324814815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45941.48324814815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45941.48324814815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45941.48324814815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45941.48324814815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45941.48324814815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45941.48324814815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45941.48324814815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45941.48324814815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45941.48324814815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45941.48324814815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45941.48324814815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45941.48324814815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45941.48324814815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45941.48324814815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45941.48324814815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45941.48324814815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45941.48324814815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45941.48324814815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45941.48324814815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45941.48324814815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45941.48324814815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45941.48324814815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45941.48324814815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45941.48324814815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45941.48324814815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45941.48324814815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45941.48324814815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45941.48324814815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45941.48324814815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45941.48324814815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45941.48324814815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45941.48324814815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45941.48324814815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45941.48324814815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45941.48324814815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45941.48324814815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45941.48324814815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45941.48324814815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45941.48324814815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45941.48324814815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45941.48324814815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45941.48324814815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45941.48324814815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45941.48324814815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45941.48324814815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45941.48324814815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45941.48324814815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45941.48324814815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45941.48324814815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45941.48324814815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45941.48324814815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45941.48324814815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45941.48324814815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45941.48324814815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45941.48324814815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45941.48324814815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ref="G532:G595" ca="1" si="9">IFERROR(NOW()-F532,"-")</f>
        <v>45941.48324814815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45941.48324814815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45941.48324814815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45941.48324814815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45941.48324814815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45941.48324814815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45941.48324814815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45941.48324814815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45941.48324814815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45941.48324814815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45941.48324814815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45941.48324814815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45941.48324814815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45941.48324814815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45941.48324814815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45941.48324814815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45941.48324814815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45941.48324814815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45941.48324814815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45941.48324814815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45941.48324814815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45941.48324814815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45941.48324814815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45941.48324814815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45941.48324814815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45941.48324814815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45941.48324814815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45941.48324814815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45941.48324814815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45941.48324814815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45941.48324814815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45941.48324814815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45941.48324814815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45941.48324814815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45941.48324814815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45941.48324814815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45941.48324814815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45941.48324814815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45941.48324814815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45941.48324814815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45941.48324814815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45941.48324814815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45941.48324814815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45941.48324814815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45941.48324814815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45941.48324814815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45941.48324814815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45941.48324814815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45941.48324814815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45941.48324814815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45941.48324814815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45941.48324814815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45941.48324814815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45941.48324814815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45941.48324814815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45941.48324814815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45941.48324814815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45941.48324814815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45941.48324814815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45941.48324814815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45941.48324814815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45941.48324814815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45941.48324814815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45941.48324814815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ref="G596:G659" ca="1" si="10">IFERROR(NOW()-F596,"-")</f>
        <v>45941.48324814815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45941.48324814815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45941.48324814815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45941.48324814815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45941.48324814815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45941.48324814815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45941.48324814815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45941.48324814815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45941.48324814815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45941.48324814815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45941.48324814815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45941.48324814815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45941.48324814815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45941.48324814815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45941.48324814815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45941.48324814815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45941.48324814815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45941.48324814815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45941.48324814815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45941.48324814815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45941.48324814815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45941.48324814815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45941.48324814815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45941.48324814815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45941.48324814815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45941.48324814815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45941.48324814815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45941.48324814815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45941.48324814815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45941.48324814815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45941.48324814815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45941.48324814815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45941.48324814815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45941.48324814815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45941.48324814815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45941.48324814815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45941.48324814815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45941.48324814815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45941.48324814815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45941.48324814815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45941.48324814815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45941.48324814815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45941.48324814815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45941.48324814815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45941.48324814815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45941.48324814815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45941.48324814815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45941.48324814815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45941.48324814815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45941.48324814815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45941.48324814815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45941.48324814815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45941.48324814815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45941.48324814815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45941.48324814815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45941.48324814815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45941.48324814815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45941.48324814815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45941.48324814815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45941.48324814815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45941.48324814815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45941.48324814815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45941.48324814815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45941.48324814815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ref="G660:G723" ca="1" si="11">IFERROR(NOW()-F660,"-")</f>
        <v>45941.48324814815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45941.48324814815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45941.48324814815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45941.48324814815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45941.48324814815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45941.48324814815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45941.48324814815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45941.48324814815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45941.48324814815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45941.48324814815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45941.48324814815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45941.48324814815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45941.48324814815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45941.48324814815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45941.48324814815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45941.48324814815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45941.48324814815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45941.48324814815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45941.48324814815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45941.48324814815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45941.48324814815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45941.48324814815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45941.48324814815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45941.48324814815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45941.48324814815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45941.48324814815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45941.48324814815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45941.48324814815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45941.48324814815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45941.48324814815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45941.48324814815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45941.48324814815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45941.48324814815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45941.48324814815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45941.48324814815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45941.48324814815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45941.48324814815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45941.48324814815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45941.48324814815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45941.48324814815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45941.48324814815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45941.48324814815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45941.48324814815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45941.48324814815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45941.48324814815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45941.48324814815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45941.48324814815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45941.48324814815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45941.48324814815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45941.48324814815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45941.48324814815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45941.48324814815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45941.48324814815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45941.48324814815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45941.48324814815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45941.48324814815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45941.48324814815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45941.48324814815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45941.48324814815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45941.48324814815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45941.48324814815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45941.48324814815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45941.48324814815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45941.48324814815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ref="G724:G787" ca="1" si="12">IFERROR(NOW()-F724,"-")</f>
        <v>45941.48324814815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45941.48324814815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45941.48324814815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45941.48324814815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45941.48324814815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45941.48324814815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45941.48324814815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45941.48324814815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45941.48324814815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45941.48324814815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45941.48324814815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45941.48324814815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45941.48324814815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45941.48324814815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45941.48324814815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45941.48324814815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45941.48324814815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45941.48324814815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45941.48324814815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45941.48324814815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45941.48324814815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45941.48324814815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45941.48324814815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45941.48324814815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45941.48324814815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45941.48324814815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45941.48324814815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45941.48324814815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45941.48324814815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45941.48324814815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45941.48324814815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45941.48324814815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45941.48324814815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45941.48324814815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45941.48324814815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45941.48324814815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45941.48324814815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45941.48324814815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45941.48324814815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45941.48324814815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45941.48324814815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45941.48324814815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45941.48324814815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45941.48324814815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45941.48324814815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45941.48324814815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45941.48324814815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45941.48324814815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45941.48324814815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45941.48324814815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45941.48324814815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45941.48324814815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45941.48324814815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45941.48324814815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45941.48324814815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45941.48324814815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45941.48324814815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45941.48324814815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45941.48324814815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45941.48324814815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45941.48324814815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45941.48324814815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45941.48324814815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45941.48324814815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ref="G788:G851" ca="1" si="13">IFERROR(NOW()-F788,"-")</f>
        <v>45941.48324814815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45941.48324814815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45941.48324814815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45941.48324814815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45941.48324814815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45941.48324814815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45941.48324814815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45941.48324814815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45941.48324814815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45941.48324814815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45941.48324814815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45941.48324814815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45941.48324814815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45941.48324814815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45941.48324814815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45941.48324814815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45941.48324814815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45941.48324814815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45941.48324814815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45941.48324814815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45941.48324814815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45941.48324814815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45941.48324814815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45941.48324814815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45941.48324814815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45941.48324814815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45941.48324814815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45941.48324814815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45941.48324814815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45941.48324814815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45941.48324814815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45941.48324814815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45941.48324814815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45941.48324814815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45941.48324814815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45941.48324814815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45941.48324814815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45941.48324814815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45941.48324814815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45941.48324814815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45941.48324814815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45941.48324814815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45941.48324814815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45941.48324814815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45941.48324814815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45941.48324814815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45941.48324814815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45941.48324814815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45941.48324814815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45941.48324814815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45941.48324814815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45941.48324814815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45941.48324814815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45941.48324814815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45941.48324814815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45941.48324814815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45941.48324814815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45941.48324814815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45941.48324814815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45941.48324814815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45941.48324814815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45941.48324814815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45941.48324814815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45941.48324814815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ref="G852:G915" ca="1" si="14">IFERROR(NOW()-F852,"-")</f>
        <v>45941.48324814815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45941.48324814815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45941.48324814815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45941.48324814815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45941.48324814815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45941.48324814815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45941.48324814815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45941.48324814815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45941.48324814815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45941.48324814815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45941.48324814815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45941.48324814815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45941.48324814815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45941.48324814815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45941.48324814815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45941.48324814815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45941.48324814815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45941.48324814815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45941.48324814815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45941.48324814815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45941.48324814815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45941.48324814815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45941.48324814815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45941.48324814815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45941.48324814815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45941.48324814815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45941.48324814815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45941.48324814815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45941.48324814815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45941.48324814815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45941.48324814815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45941.48324814815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45941.48324814815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45941.48324814815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45941.48324814815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45941.48324814815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45941.48324814815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45941.48324814815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45941.48324814815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45941.48324814815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45941.48324814815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45941.48324814815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45941.48324814815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45941.48324814815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45941.48324814815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45941.48324814815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45941.48324814815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45941.48324814815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45941.48324814815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45941.48324814815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45941.48324814815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45941.48324814815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45941.48324814815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45941.48324814815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45941.48324814815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45941.48324814815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45941.48324814815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45941.48324814815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45941.48324814815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45941.48324814815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45941.48324814815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45941.48324814815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45941.48324814815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45941.48324814815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ref="G916:G979" ca="1" si="15">IFERROR(NOW()-F916,"-")</f>
        <v>45941.48324814815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45941.48324814815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45941.48324814815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45941.48324814815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45941.48324814815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45941.48324814815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45941.48324814815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45941.48324814815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45941.48324814815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45941.48324814815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45941.48324814815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45941.48324814815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45941.48324814815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45941.48324814815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45941.48324814815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45941.48324814815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45941.48324814815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45941.48324814815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45941.48324814815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45941.48324814815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45941.48324814815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45941.48324814815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45941.48324814815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45941.48324814815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45941.48324814815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45941.48324814815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45941.48324814815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45941.48324814815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45941.48324814815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45941.48324814815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45941.48324814815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45941.48324814815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45941.48324814815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45941.48324814815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45941.48324814815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45941.48324814815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45941.48324814815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45941.48324814815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45941.48324814815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45941.48324814815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45941.48324814815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45941.48324814815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45941.48324814815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45941.48324814815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45941.48324814815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45941.48324814815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45941.48324814815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45941.48324814815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45941.48324814815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45941.48324814815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45941.48324814815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45941.48324814815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45941.48324814815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45941.48324814815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45941.48324814815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45941.48324814815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45941.48324814815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45941.48324814815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45941.48324814815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45941.48324814815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45941.48324814815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45941.48324814815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45941.48324814815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45941.48324814815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ref="G980:G1043" ca="1" si="16">IFERROR(NOW()-F980,"-")</f>
        <v>45941.48324814815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45941.48324814815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45941.48324814815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45941.48324814815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45941.48324814815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45941.48324814815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45941.48324814815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45941.48324814815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45941.48324814815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45941.48324814815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45941.48324814815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45941.48324814815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45941.48324814815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45941.48324814815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45941.48324814815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45941.48324814815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45941.48324814815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45941.48324814815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45941.48324814815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45941.48324814815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45941.48324814815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45941.48324814815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45941.48324814815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45941.48324814815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45941.48324814815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45941.48324814815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45941.48324814815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45941.48324814815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45941.48324814815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45941.48324814815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45941.48324814815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45941.48324814815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45941.48324814815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45941.48324814815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45941.48324814815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45941.48324814815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45941.48324814815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45941.48324814815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45941.48324814815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45941.48324814815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45941.48324814815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45941.48324814815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45941.48324814815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45941.48324814815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45941.48324814815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45941.48324814815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45941.48324814815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45941.48324814815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45941.48324814815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45941.48324814815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45941.48324814815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45941.48324814815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45941.48324814815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45941.48324814815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45941.48324814815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45941.48324814815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45941.48324814815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45941.48324814815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45941.48324814815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45941.48324814815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45941.48324814815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45941.48324814815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45941.48324814815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45941.48324814815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ref="G1044:G1107" ca="1" si="17">IFERROR(NOW()-F1044,"-")</f>
        <v>45941.48324814815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45941.48324814815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45941.48324814815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45941.48324814815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45941.48324814815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45941.48324814815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45941.48324814815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45941.48324814815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45941.48324814815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45941.48324814815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45941.48324814815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45941.48324814815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45941.48324814815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45941.48324814815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45941.48324814815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45941.48324814815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45941.48324814815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45941.48324814815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45941.48324814815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45941.48324814815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45941.48324814815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45941.48324814815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45941.48324814815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45941.48324814815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45941.48324814815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45941.48324814815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45941.48324814815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45941.48324814815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45941.48324814815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45941.48324814815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45941.48324814815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45941.48324814815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45941.48324814815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45941.48324814815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45941.48324814815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45941.48324814815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45941.48324814815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45941.48324814815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45941.48324814815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45941.48324814815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45941.48324814815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45941.48324814815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45941.48324814815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45941.48324814815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45941.48324814815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45941.48324814815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45941.48324814815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45941.48324814815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45941.48324814815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45941.48324814815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45941.48324814815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45941.48324814815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45941.48324814815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45941.48324814815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45941.48324814815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45941.48324814815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45941.48324814815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45941.48324814815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45941.48324814815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45941.48324814815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45941.48324814815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45941.48324814815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45941.48324814815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45941.48324814815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ref="G1108:G1171" ca="1" si="18">IFERROR(NOW()-F1108,"-")</f>
        <v>45941.48324814815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45941.48324814815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45941.48324814815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45941.48324814815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45941.48324814815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45941.48324814815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45941.48324814815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45941.48324814815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45941.48324814815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45941.48324814815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45941.48324814815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45941.48324814815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45941.48324814815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45941.48324814815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45941.48324814815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45941.48324814815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45941.48324814815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45941.48324814815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45941.48324814815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45941.48324814815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45941.48324814815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45941.48324814815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45941.48324814815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45941.48324814815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45941.48324814815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45941.48324814815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45941.48324814815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45941.48324814815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45941.48324814815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45941.48324814815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45941.48324814815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45941.48324814815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45941.48324814815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45941.48324814815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45941.48324814815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45941.48324814815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45941.48324814815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45941.48324814815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45941.48324814815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45941.48324814815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45941.48324814815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45941.48324814815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45941.48324814815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45941.48324814815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45941.48324814815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45941.48324814815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45941.48324814815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45941.48324814815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45941.48324814815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45941.48324814815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45941.48324814815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45941.48324814815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45941.48324814815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45941.48324814815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45941.48324814815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45941.48324814815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45941.48324814815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45941.48324814815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45941.48324814815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45941.48324814815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45941.48324814815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45941.48324814815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45941.48324814815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45941.48324814815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ref="G1172:G1186" ca="1" si="19">IFERROR(NOW()-F1172,"-")</f>
        <v>45941.48324814815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45941.48324814815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45941.48324814815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45941.48324814815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45941.48324814815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45941.48324814815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45941.48324814815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45941.48324814815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45941.48324814815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45941.48324814815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45941.48324814815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45941.48324814815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45941.48324814815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45941.48324814815</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45941.48324814815</v>
      </c>
      <c r="H1186" s="22"/>
      <c r="I1186" s="19" t="str">
        <f>IFERROR(VLOOKUP(D1186,DB!A:F,6,0),"")</f>
        <v/>
      </c>
      <c r="J1186" s="18" t="str">
        <f>IFERROR(VLOOKUP(D1186,DB!A:G,7,0),"")</f>
        <v/>
      </c>
      <c r="K1186" s="47"/>
      <c r="L1186" s="23" t="str">
        <f>IFERROR(VLOOKUP(D1186,DB!A:I,9,0),"")</f>
        <v/>
      </c>
    </row>
  </sheetData>
  <dataValidations count="2">
    <dataValidation allowBlank="1" showInputMessage="1" showErrorMessage="1" sqref="E1" xr:uid="{5914219A-CB83-432D-936A-CC0CB6F3982A}"/>
    <dataValidation type="list" allowBlank="1" showInputMessage="1" showErrorMessage="1" sqref="E2:E11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238.00253055555368</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8.71833333367249E-2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3.8039814819057938E-2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45941.48324814815</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45941.48324814815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45941.48324814815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45941.48324814815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45941.48324814815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45941.48324814815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45941.48324814815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45941.48324814815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45941.48324814815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45941.48324814815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45941.48324814815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45941.48324814815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45941.48324814815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45941.48324814815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45941.48324814815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45941.48324814815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45941.48324814815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45941.48324814815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45941.48324814815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45941.48324814815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45941.48324814815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45941.48324814815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45941.48324814815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45941.48324814815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45941.48324814815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45941.48324814815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45941.48324814815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45941.48324814815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45941.48324814815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45941.48324814815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45941.48324814815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45941.48324814815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45941.48324814815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45941.48324814815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45941.48324814815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45941.48324814815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45941.48324814815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45941.48324814815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45941.48324814815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45941.48324814815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45941.48324814815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45941.48324814815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45941.48324814815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45941.48324814815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45941.48324814815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45941.48324814815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45941.48324814815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45941.48324814815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45941.48324814815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45941.48324814815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45941.48324814815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45941.48324814815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45941.48324814815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45941.48324814815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45941.48324814815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45941.48324814815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45941.48324814815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45941.48324814815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45941.48324814815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45941.48324814815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45941.48324814815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45941.48324814815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45941.48324814815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45941.48324814815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45941.48324814815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45941.48324814815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45941.48324814815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45941.48324814815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45941.48324814815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45941.48324814815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45941.48324814815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45941.48324814815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45941.48324814815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45941.48324814815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45941.48324814815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45941.48324814815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45941.48324814815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45941.48324814815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45941.48324814815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45941.48324814815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45941.48324814815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45941.48324814815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45941.48324814815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45941.48324814815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45941.48324814815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45941.48324814815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45941.48324814815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45941.48324814815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45941.48324814815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45941.48324814815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45941.48324814815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45941.48324814815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45941.48324814815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45941.48324814815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45941.48324814815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45941.48324814815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45941.48324814815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45941.48324814815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45941.48324814815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45941.48324814815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45941.48324814815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45941.48324814815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45941.48324814815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45941.48324814815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45941.48324814815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45941.48324814815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45941.48324814815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45941.48324814815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45941.48324814815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45941.48324814815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45941.48324814815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45941.48324814815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45941.48324814815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45941.48324814815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45941.48324814815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45941.48324814815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45941.48324814815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45941.48324814815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45941.48324814815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45941.48324814815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45941.48324814815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45941.48324814815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45941.48324814815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45941.48324814815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45941.48324814815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45941.48324814815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45941.48324814815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45941.48324814815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45941.48324814815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45941.48324814815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45941.48324814815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45941.48324814815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45941.48324814815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45941.48324814815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45941.48324814815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45941.48324814815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45941.48324814815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45941.48324814815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45941.48324814815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45941.48324814815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45941.48324814815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45941.48324814815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45941.48324814815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45941.48324814815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45941.48324814815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45941.48324814815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45941.48324814815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45941.48324814815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45941.48324814815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45941.48324814815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45941.48324814815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45941.48324814815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45941.48324814815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45941.48324814815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45941.48324814815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45941.48324814815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45941.48324814815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45941.48324814815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45941.48324814815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45941.48324814815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45941.48324814815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45941.48324814815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45941.48324814815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45941.48324814815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45941.48324814815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45941.48324814815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45941.48324814815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45941.48324814815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45941.48324814815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45941.48324814815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45941.48324814815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45941.48324814815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45941.48324814815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45941.48324814815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45941.48324814815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45941.48324814815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45941.48324814815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45941.48324814815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45941.48324814815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45941.48324814815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45941.48324814815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45941.48324814815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45941.48324814815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45941.48324814815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45941.48324814815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45941.48324814815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45941.48324814815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45941.48324814815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45941.48324814815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45941.48324814815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45941.48324814815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45941.48324814815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45941.48324814815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45941.48324814815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45941.48324814815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45941.48324814815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45941.48324814815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45941.48324814815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45941.48324814815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45941.48324814815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45941.48324814815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45941.48324814815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45941.48324814815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45941.48324814815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45941.48324814815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45941.48324814815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45941.48324814815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45941.48324814815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45941.48324814815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45941.48324814815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45941.48324814815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45941.48324814815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45941.48324814815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45941.48324814815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45941.48324814815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45941.48324814815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45941.48324814815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45941.48324814815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45941.48324814815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45941.48324814815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45941.48324814815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45941.48324814815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45941.48324814815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45941.48324814815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45941.48324814815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45941.48324814815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45941.48324814815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45941.48324814815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45941.48324814815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45941.48324814815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45941.48324814815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45941.48324814815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45941.48324814815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45941.48324814815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45941.48324814815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45941.48324814815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45941.48324814815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45941.48324814815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45941.48324814815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45941.48324814815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45941.48324814815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45941.48324814815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45941.48324814815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45941.48324814815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45941.48324814815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45941.48324814815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45941.48324814815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45941.48324814815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45941.48324814815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45941.48324814815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45941.48324814815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45941.48324814815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45941.48324814815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45941.48324814815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45941.48324814815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45941.48324814815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45941.48324814815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45941.48324814815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45941.48324814815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45941.48324814815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45941.48324814815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45941.48324814815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45941.48324814815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45941.48324814815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45941.48324814815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45941.48324814815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45941.48324814815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45941.48324814815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45941.48324814815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45941.48324814815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45941.48324814815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45941.48324814815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45941.48324814815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45941.48324814815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45941.48324814815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45941.48324814815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45941.48324814815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45941.48324814815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45941.48324814815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45941.48324814815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45941.48324814815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45941.48324814815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45941.48324814815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45941.48324814815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45941.48324814815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45941.48324814815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45941.48324814815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45941.48324814815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45941.48324814815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45941.48324814815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45941.48324814815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45941.48324814815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45941.48324814815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45941.48324814815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45941.48324814815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45941.48324814815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45941.48324814815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45941.48324814815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45941.48324814815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45941.48324814815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45941.48324814815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45941.48324814815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45941.48324814815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45941.48324814815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45941.48324814815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45941.48324814815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45941.48324814815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45941.48324814815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45941.48324814815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45941.48324814815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45941.48324814815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45941.48324814815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45941.48324814815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45941.48324814815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45941.48324814815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45941.48324814815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45941.48324814815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45941.48324814815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45941.48324814815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45941.48324814815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45941.48324814815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45941.48324814815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45941.48324814815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45941.48324814815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45941.48324814815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45941.48324814815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45941.48324814815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45941.48324814815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45941.48324814815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45941.48324814815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45941.48324814815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45941.48324814815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45941.48324814815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45941.48324814815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45941.48324814815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45941.48324814815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45941.48324814815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45941.48324814815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45941.48324814815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45941.48324814815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45941.48324814815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45941.48324814815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45941.48324814815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45941.48324814815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45941.48324814815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45941.48324814815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45941.48324814815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45941.48324814815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45941.48324814815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45941.48324814815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45941.48324814815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45941.48324814815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45941.48324814815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45941.48324814815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45941.48324814815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45941.48324814815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45941.48324814815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45941.48324814815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45941.48324814815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45941.48324814815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45941.48324814815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45941.48324814815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45941.48324814815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45941.48324814815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45941.48324814815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45941.48324814815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45941.48324814815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45941.48324814815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45941.48324814815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45941.48324814815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45941.48324814815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45941.48324814815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45941.48324814815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45941.48324814815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45941.48324814815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45941.48324814815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45941.48324814815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45941.48324814815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45941.48324814815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45941.48324814815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45941.48324814815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45941.48324814815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45941.48324814815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45941.48324814815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45941.48324814815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45941.48324814815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45941.48324814815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45941.48324814815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45941.48324814815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45941.48324814815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45941.48324814815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45941.48324814815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45941.48324814815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45941.48324814815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45941.48324814815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45941.48324814815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45941.48324814815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45941.48324814815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45941.48324814815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45941.48324814815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45941.48324814815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45941.48324814815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45941.48324814815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45941.48324814815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45941.48324814815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45941.48324814815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45941.48324814815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45941.48324814815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45941.48324814815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45941.48324814815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45941.48324814815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45941.48324814815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45941.48324814815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45941.48324814815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45941.48324814815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45941.48324814815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45941.48324814815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45941.48324814815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45941.48324814815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45941.48324814815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45941.48324814815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45941.48324814815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45941.48324814815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45941.48324814815</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45941.48324814815</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45941.48324814815</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45941.48324814815</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49.651187962961558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15.294370833333232</v>
      </c>
      <c r="H3" s="38">
        <v>45926.158159722225</v>
      </c>
      <c r="I3" s="37" t="str">
        <f>IFERROR(VLOOKUP(D3,DB!A:F,6,0),"")</f>
        <v>SCECO</v>
      </c>
      <c r="J3" s="37" t="str">
        <f>IFERROR(VLOOKUP(D3,DB!A:G,7,0),"")</f>
        <v>Good</v>
      </c>
      <c r="K3" s="37" t="s">
        <v>39071</v>
      </c>
      <c r="L3" s="37" t="str">
        <f>IFERROR(VLOOKUP(D3,DB!A:I,9,0),"")</f>
        <v>Latis</v>
      </c>
      <c r="M3" s="122"/>
    </row>
    <row r="4" spans="1:13" ht="17.25" customHeight="1">
      <c r="A4" s="37" t="s">
        <v>39072</v>
      </c>
      <c r="B4" s="37" t="str">
        <f>IFERROR(VLOOKUP(D4,DB!A:K,11,0),"")</f>
        <v>R5</v>
      </c>
      <c r="C4" s="37">
        <v>1</v>
      </c>
      <c r="D4" s="37" t="s">
        <v>30796</v>
      </c>
      <c r="E4" s="37" t="s">
        <v>38969</v>
      </c>
      <c r="F4" s="38">
        <v>45941.457303240742</v>
      </c>
      <c r="G4" s="39">
        <f t="shared" ref="G4:G33" ca="1" si="1">IFERROR(NOW()-F4,"")</f>
        <v>2.5944907407392748E-2</v>
      </c>
      <c r="H4" s="38">
        <v>45941.427129629628</v>
      </c>
      <c r="I4" s="37" t="str">
        <f>IFERROR(VLOOKUP(D4,DB!A:F,6,0),"")</f>
        <v>SCECO</v>
      </c>
      <c r="J4" s="37" t="str">
        <f>IFERROR(VLOOKUP(D4,DB!A:G,7,0),"")</f>
        <v>In progress</v>
      </c>
      <c r="K4" s="37" t="s">
        <v>39073</v>
      </c>
      <c r="L4" s="37" t="str">
        <f>IFERROR(VLOOKUP(D4,DB!A:I,9,0),"")</f>
        <v>Latis</v>
      </c>
    </row>
    <row r="5" spans="1:13" ht="15">
      <c r="A5" s="37" t="s">
        <v>39074</v>
      </c>
      <c r="B5" s="37" t="str">
        <f>IFERROR(VLOOKUP(D5,DB!A:K,11,0),"")</f>
        <v>R5</v>
      </c>
      <c r="C5" s="37">
        <v>1</v>
      </c>
      <c r="D5" s="37" t="s">
        <v>33922</v>
      </c>
      <c r="E5" s="37" t="s">
        <v>38964</v>
      </c>
      <c r="F5" s="38">
        <v>45941.440509259257</v>
      </c>
      <c r="G5" s="39">
        <f t="shared" ca="1" si="1"/>
        <v>4.2738888892927207E-2</v>
      </c>
      <c r="H5" s="38">
        <v>45941.434259259258</v>
      </c>
      <c r="I5" s="37" t="str">
        <f>IFERROR(VLOOKUP(D5,DB!A:F,6,0),"")</f>
        <v>Generator-SG</v>
      </c>
      <c r="J5" s="37" t="str">
        <f>IFERROR(VLOOKUP(D5,DB!A:G,7,0),"")</f>
        <v>Vandalized</v>
      </c>
      <c r="K5" s="37" t="s">
        <v>39075</v>
      </c>
      <c r="L5" s="37" t="str">
        <f>IFERROR(VLOOKUP(D5,DB!A:I,9,0),"")</f>
        <v>Latis</v>
      </c>
    </row>
    <row r="6" spans="1:13" ht="15">
      <c r="A6" s="37"/>
      <c r="B6" s="37" t="str">
        <f>IFERROR(VLOOKUP(D6,DB!A:K,11,0),"")</f>
        <v/>
      </c>
      <c r="C6" s="37"/>
      <c r="D6" s="37"/>
      <c r="E6" s="37"/>
      <c r="F6" s="38"/>
      <c r="G6" s="39">
        <f t="shared" ca="1" si="1"/>
        <v>45941.48324814815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45941.48324814815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45941.48324814815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45941.48324814815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45941.48324814815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45941.48324814815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45941.48324814815</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45941.48324814815</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45941.48324814815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45941.48324814815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45941.48324814815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45941.48324814815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45941.48324814815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45941.48324814815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45941.48324814815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45941.48324814815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45941.48324814815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45941.48324814815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45941.48324814815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45941.48324814815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45941.48324814815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45941.48324814815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45941.48324814815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45941.48324814815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45941.48324814815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45941.48324814815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45941.48324814815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45941.48324814815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45941.48324814815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45941.48324814815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45941.48324814815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45941.48324814815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45941.48324814815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45941.48324814815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45941.48324814815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45941.48324814815</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45941.48324814815</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45941.48324814815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45941.48324814815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45941.48324814815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45941.48324814815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45941.48324814815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45941.48324814815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45941.48324814815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45941.48324814815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45941.48324814815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45941.48324814815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45941.48324814815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45941.48324814815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45941.48324814815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45941.48324814815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45941.48324814815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45941.48324814815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45941.48324814815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45941.48324814815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45941.48324814815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45941.48324814815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45941.48324814815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45941.48324814815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45941.48324814815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45941.48324814815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45941.48324814815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45941.48324814815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45941.48324814815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45941.48324814815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45941.48324814815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45941.48324814815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45941.48324814815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45941.48324814815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45941.48324814815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45941.48324814815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45941.48324814815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45941.48324814815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45941.48324814815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45941.48324814815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45941.48324814815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45941.48324814815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45941.48324814815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45941.48324814815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45941.48324814815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45941.48324814815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45941.48324814815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45941.48324814815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45941.48324814815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45941.48324814815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45941.48324814815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45941.48324814815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45941.48324814815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45941.48324814815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45941.48324814815</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45941.48324814815</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14.710400925927388</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1.9541856481519062</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7.6022759259285522</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0.45928981481847586</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0.11594490741117625</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58"/>
      <c r="E7" s="109"/>
      <c r="F7" s="110"/>
      <c r="G7" s="78">
        <f ca="1">IFERROR(NOW()-F7,"-")</f>
        <v>45941.48324814815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45941.48324814815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45941.48324814815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45941.48324814815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45941.48324814815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45941.48324814815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45941.48324814815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45941.48324814815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45941.48324814815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45941.48324814815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45941.48324814815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45941.48324814815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45941.48324814815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45941.48324814815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45941.48324814815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45941.48324814815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45941.48324814815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45941.48324814815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45941.48324814815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45941.48324814815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45941.48324814815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45941.48324814815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45941.48324814815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45941.48324814815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45941.48324814815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45941.48324814815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45941.48324814815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45941.48324814815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45941.48324814815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45941.48324814815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45941.48324814815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45941.48324814815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45941.48324814815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45941.48324814815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45941.48324814815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45941.48324814815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45941.48324814815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45941.48324814815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45941.48324814815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45941.48324814815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45941.48324814815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45941.48324814815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45941.48324814815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45941.48324814815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45941.48324814815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45941.48324814815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45941.48324814815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45941.48324814815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45941.48324814815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45941.48324814815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45941.48324814815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45941.48324814815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45941.48324814815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45941.48324814815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45941.48324814815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45941.48324814815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45941.48324814815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45941.48324814815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45941.48324814815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45941.48324814815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45941.48324814815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45941.48324814815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45941.48324814815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45941.48324814815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45941.48324814815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45941.48324814815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45941.48324814815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45941.48324814815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45941.48324814815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45941.48324814815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45941.48324814815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45941.48324814815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45941.48324814815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45941.48324814815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45941.48324814815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45941.48324814815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45941.48324814815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45941.48324814815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45941.48324814815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45941.48324814815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45941.48324814815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45941.48324814815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45941.48324814815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45941.48324814815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45941.48324814815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45941.48324814815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45941.48324814815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45941.48324814815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45941.48324814815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45941.48324814815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45941.48324814815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45941.48324814815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45941.48324814815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45941.48324814815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45941.48324814815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45941.48324814815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45941.48324814815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45941.48324814815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45941.48324814815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45941.48324814815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45941.48324814815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45941.48324814815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45941.48324814815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45941.48324814815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45941.48324814815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45941.48324814815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45941.48324814815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45941.48324814815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45941.48324814815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45941.48324814815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45941.48324814815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45941.48324814815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45941.48324814815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45941.48324814815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45941.48324814815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45941.48324814815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45941.48324814815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45941.48324814815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45941.48324814815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45941.48324814815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45941.48324814815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45941.48324814815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45941.48324814815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45941.48324814815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45941.48324814815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45941.48324814815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45941.48324814815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45941.48324814815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45941.48324814815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45941.48324814815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45941.48324814815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45941.48324814815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45941.48324814815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45941.48324814815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45941.48324814815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45941.48324814815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45941.48324814815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45941.48324814815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45941.48324814815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45941.48324814815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45941.48324814815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45941.48324814815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45941.48324814815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45941.48324814815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45941.48324814815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45941.48324814815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45941.48324814815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45941.48324814815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45941.48324814815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45941.48324814815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45941.48324814815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45941.48324814815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45941.48324814815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45941.48324814815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45941.48324814815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45941.48324814815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45941.48324814815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45941.48324814815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45941.48324814815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45941.48324814815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45941.48324814815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45941.48324814815</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45941.48324814815</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