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53" documentId="13_ncr:1_{F6CB121F-512D-4AA6-A0C1-0FB36C537598}" xr6:coauthVersionLast="47" xr6:coauthVersionMax="47" xr10:uidLastSave="{37CBCF98-2EF1-4611-8FEA-818BFF73EA1D}"/>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7" i="6"/>
  <c r="G8" i="6"/>
  <c r="G9" i="6"/>
  <c r="G10" i="6"/>
  <c r="G11" i="6"/>
  <c r="G9" i="4"/>
  <c r="G10" i="4"/>
  <c r="G11" i="4"/>
  <c r="B5" i="4"/>
  <c r="G5" i="4"/>
  <c r="I5" i="4"/>
  <c r="J5" i="4"/>
  <c r="L5" i="4"/>
  <c r="B6" i="4"/>
  <c r="G6" i="4"/>
  <c r="I6" i="4"/>
  <c r="J6" i="4"/>
  <c r="L6" i="4"/>
  <c r="B7" i="4"/>
  <c r="G7" i="4"/>
  <c r="I7" i="4"/>
  <c r="J7" i="4"/>
  <c r="L7" i="4"/>
  <c r="B8" i="4"/>
  <c r="G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7" i="3"/>
  <c r="G8" i="3"/>
  <c r="G9" i="3"/>
  <c r="G10" i="3"/>
  <c r="I3" i="4"/>
  <c r="J3" i="4"/>
  <c r="I3" i="6"/>
  <c r="I4" i="6"/>
  <c r="L7" i="3"/>
  <c r="J7" i="3"/>
  <c r="I7" i="3"/>
  <c r="B7"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<sst xmlns="http://schemas.openxmlformats.org/spreadsheetml/2006/main" count="178597" uniqueCount="39083">
  <si>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</si>
  <si>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</si>
  <si>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</si>
  <si>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</si>
  <si>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</si>
  <si>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</si>
  <si>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</si>
  <si>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</si>
  <si>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</si>
  <si>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</si>
  <si>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</si>
  <si>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</si>
  <si>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</si>
  <si>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</si>
  <si>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</si>
  <si>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</si>
  <si>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</si>
  <si>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</si>
  <si>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</si>
  <si>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</si>
  <si>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</si>
  <si>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</si>
  <si>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</si>
  <si>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</si>
  <si>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</si>
  <si>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</si>
  <si>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</si>
  <si>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</si>
  <si>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</si>
  <si>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</si>
  <si>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</si>
  <si>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</si>
  <si>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</si>
  <si>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</si>
  <si>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</si>
  <si>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</si>
  <si>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</si>
  <si>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</si>
  <si>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</si>
  <si>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</si>
  <si>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</si>
  <si>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</si>
  <si>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</si>
  <si>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</si>
  <si>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</si>
  <si>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</si>
  <si>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</si>
  <si>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</si>
  <si>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</si>
  <si>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</si>
  <si>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</si>
  <si>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</si>
  <si>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</si>
  <si>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</si>
  <si>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</si>
  <si>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</si>
  <si>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</si>
  <si>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</si>
  <si>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</si>
  <si>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</si>
  <si>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</si>
  <si>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</si>
  <si>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</si>
  <si>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</si>
  <si>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</si>
  <si>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</si>
  <si>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</si>
  <si>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</si>
  <si>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</si>
  <si>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</si>
  <si>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</si>
  <si>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</si>
  <si>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</si>
  <si>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</si>
  <si>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</si>
  <si>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</si>
  <si>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</si>
  <si>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</si>
  <si>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</si>
  <si>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</si>
  <si>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</si>
  <si>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</si>
  <si>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</si>
  <si>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</si>
  <si>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</si>
  <si>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</si>
  <si>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</si>
  <si>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</si>
  <si>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</si>
  <si>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</si>
  <si>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</si>
  <si>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</si>
  <si>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</si>
  <si>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</si>
  <si>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</si>
  <si>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</si>
  <si>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</si>
  <si>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</si>
  <si>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</si>
  <si>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</si>
  <si>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</si>
  <si>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</si>
  <si>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</si>
  <si>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</si>
  <si>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</si>
  <si>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</si>
  <si>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</si>
  <si>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</si>
  <si>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</si>
  <si>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</si>
  <si>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</si>
  <si>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</si>
  <si>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</si>
  <si>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</si>
  <si>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</si>
  <si>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</si>
  <si>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</si>
  <si>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</si>
  <si>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</si>
  <si>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</si>
  <si>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</si>
  <si>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</si>
  <si>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</si>
  <si>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</si>
  <si>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</si>
  <si>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</si>
  <si>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</si>
  <si>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</si>
  <si>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</si>
  <si>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</si>
  <si>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</si>
  <si>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</si>
  <si>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</si>
  <si>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</si>
  <si>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</si>
  <si>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</si>
  <si>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</si>
  <si>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</si>
  <si>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</si>
  <si>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</si>
  <si>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</si>
  <si>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</si>
  <si>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</si>
  <si>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</si>
  <si>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</si>
  <si>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</si>
  <si>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</si>
  <si>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</si>
  <si>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</si>
  <si>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</si>
  <si>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</si>
  <si>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</si>
  <si>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</si>
  <si>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</si>
  <si>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</si>
  <si>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</si>
  <si>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</si>
  <si>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</si>
  <si>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</si>
  <si>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</si>
  <si>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</si>
  <si>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</si>
  <si>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</si>
  <si>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</si>
  <si>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</si>
  <si>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</si>
  <si>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</si>
  <si>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</si>
  <si>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</si>
  <si>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</si>
  <si>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</si>
  <si>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</si>
  <si>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</si>
  <si>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</si>
  <si>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</si>
  <si>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</si>
  <si>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</si>
  <si>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</si>
  <si>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</si>
  <si>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</si>
  <si>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</si>
  <si>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</si>
  <si>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</si>
  <si>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</si>
  <si>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</si>
  <si>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</si>
  <si>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</si>
  <si>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</si>
  <si>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</si>
  <si>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</si>
  <si>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</si>
  <si>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</si>
  <si>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</si>
  <si>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</si>
  <si>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</si>
  <si>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</si>
  <si>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</si>
  <si>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</si>
  <si>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</si>
  <si>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</si>
  <si>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</si>
  <si>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</si>
  <si>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</si>
  <si>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</si>
  <si>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</si>
  <si>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</si>
  <si>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</si>
  <si>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</si>
  <si>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</si>
  <si>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</si>
  <si>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</si>
  <si>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</si>
  <si>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</si>
  <si>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</si>
  <si>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</si>
  <si>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</si>
  <si>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</si>
  <si>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</si>
  <si>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</si>
  <si>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</si>
  <si>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</si>
  <si>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</si>
  <si>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</si>
  <si>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</si>
  <si>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</si>
  <si>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</si>
  <si>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</si>
  <si>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</si>
  <si>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</si>
  <si>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</si>
  <si>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</si>
  <si>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</si>
  <si>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</si>
  <si>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</si>
  <si>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</si>
  <si>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</si>
  <si>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</si>
  <si>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</si>
  <si>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</si>
  <si>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</si>
  <si>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</si>
  <si>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</si>
  <si>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</si>
  <si>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</si>
  <si>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</si>
  <si>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</si>
  <si>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</si>
  <si>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</si>
  <si>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</si>
  <si>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</si>
  <si>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</si>
  <si>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</si>
  <si>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</si>
  <si>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</si>
  <si>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</si>
  <si>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</si>
  <si>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</si>
  <si>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</si>
  <si>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</si>
  <si>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</si>
  <si>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</si>
  <si>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</si>
  <si>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</si>
  <si>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</si>
  <si>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</si>
  <si>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</si>
  <si>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</si>
  <si>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</si>
  <si>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</si>
  <si>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</si>
  <si>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</si>
  <si>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</si>
  <si>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</si>
  <si>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</si>
  <si>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</si>
  <si>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</si>
  <si>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</si>
  <si>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</si>
  <si>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</si>
  <si>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</si>
  <si>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</si>
  <si>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</si>
  <si>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</si>
  <si>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</si>
  <si>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</si>
  <si>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</si>
  <si>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</si>
  <si>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</si>
  <si>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</si>
  <si>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</si>
  <si>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</si>
  <si>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</si>
  <si>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</si>
  <si>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</si>
  <si>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</si>
  <si>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</si>
  <si>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</si>
  <si>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</si>
  <si>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</si>
  <si>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</si>
  <si>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</si>
  <si>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</si>
  <si>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</si>
  <si>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</si>
  <si>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</si>
  <si>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</si>
  <si>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</si>
  <si>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</si>
  <si>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</si>
  <si>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</si>
  <si>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</si>
  <si>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</si>
  <si>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</si>
  <si>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</si>
  <si>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</si>
  <si>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</si>
  <si>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</si>
  <si>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</si>
  <si>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</si>
  <si>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</si>
  <si>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</si>
  <si>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</si>
  <si>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</si>
  <si>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</si>
  <si>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</si>
  <si>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</si>
  <si>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</si>
  <si>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</si>
  <si>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</si>
  <si>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</si>
  <si>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</si>
  <si>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</si>
  <si>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</si>
  <si>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</si>
  <si>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</si>
  <si>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</si>
  <si>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</si>
  <si>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</si>
  <si>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</si>
  <si>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</si>
  <si>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</si>
  <si>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</si>
  <si>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</si>
  <si>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</si>
  <si>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</si>
  <si>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</si>
  <si>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</si>
  <si>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</si>
  <si>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</si>
  <si>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</si>
  <si>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</si>
  <si>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</si>
  <si>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</si>
  <si>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</si>
  <si>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</si>
  <si>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</si>
  <si>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</si>
  <si>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</si>
  <si>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</si>
  <si>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</si>
  <si>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</si>
  <si>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</si>
  <si>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</si>
  <si>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</si>
  <si>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</si>
  <si>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</si>
  <si>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</si>
  <si>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</si>
  <si>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</si>
  <si>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</si>
  <si>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</si>
  <si>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</si>
  <si>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</si>
  <si>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</si>
  <si>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</si>
  <si>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</si>
  <si>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</si>
  <si>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</si>
  <si>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</si>
  <si>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</si>
  <si>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</si>
  <si>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</si>
  <si>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</si>
  <si>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</si>
  <si>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</si>
  <si>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</si>
  <si>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</si>
  <si>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</si>
  <si>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</si>
  <si>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</si>
  <si>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</si>
  <si>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</si>
  <si>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</si>
  <si>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</si>
  <si>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</si>
  <si>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</si>
  <si>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</si>
  <si>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</si>
  <si>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</si>
  <si>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</si>
  <si>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</si>
  <si>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</si>
  <si>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</si>
  <si>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</si>
  <si>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</si>
  <si>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</si>
  <si>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</si>
  <si>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</si>
  <si>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</si>
  <si>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</si>
  <si>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</si>
  <si>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</si>
  <si>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</si>
  <si>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</si>
  <si>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</si>
  <si>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</si>
  <si>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</si>
  <si>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</si>
  <si>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</si>
  <si>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</si>
  <si>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</si>
  <si>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</si>
  <si>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</si>
  <si>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</si>
  <si>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</si>
  <si>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</si>
  <si>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</si>
  <si>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</si>
  <si>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</si>
  <si>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</si>
  <si>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</si>
  <si>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</si>
  <si>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</si>
  <si>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</si>
  <si>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</si>
  <si>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</si>
  <si>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</si>
  <si>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</si>
  <si>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</si>
  <si>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</si>
  <si>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</si>
  <si>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</si>
  <si>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</si>
  <si>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</si>
  <si>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</si>
  <si>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</si>
  <si>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</si>
  <si>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</si>
  <si>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</si>
  <si>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</si>
  <si>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</si>
  <si>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</si>
  <si>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</si>
  <si>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</si>
  <si>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</si>
  <si>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</si>
  <si>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</si>
  <si>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</si>
  <si>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</si>
  <si>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</si>
  <si>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</si>
  <si>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</si>
  <si>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</si>
  <si>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</si>
  <si>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</si>
  <si>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</si>
  <si>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</si>
  <si>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</si>
  <si>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</si>
  <si>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</si>
  <si>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</si>
  <si>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</si>
  <si>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</si>
  <si>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</si>
  <si>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</si>
  <si>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</si>
  <si>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</si>
  <si>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</si>
  <si>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</si>
  <si>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</si>
  <si>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</si>
  <si>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</si>
  <si>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</si>
  <si>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</si>
  <si>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</si>
  <si>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</si>
  <si>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</si>
  <si>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</si>
  <si>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</si>
  <si>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</si>
  <si>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</si>
  <si>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</si>
  <si>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</si>
  <si>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</si>
  <si>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</si>
  <si>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</si>
  <si>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</si>
  <si>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</si>
  <si>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</si>
  <si>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</si>
  <si>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</si>
  <si>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</si>
  <si>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</si>
  <si>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</si>
  <si>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</si>
  <si>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</si>
  <si>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</si>
  <si>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</si>
  <si>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</si>
  <si>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</si>
  <si>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</si>
  <si>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</si>
  <si>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</si>
  <si>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</si>
  <si>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</si>
  <si>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</si>
  <si>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</si>
  <si>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</si>
  <si>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</si>
  <si>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</si>
  <si>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</si>
  <si>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</si>
  <si>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</si>
  <si>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</si>
  <si>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</si>
  <si>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</si>
  <si>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</si>
  <si>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</si>
  <si>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</si>
  <si>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</si>
  <si>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</si>
  <si>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</si>
  <si>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</si>
  <si>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</si>
  <si>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</si>
  <si>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</si>
  <si>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</si>
  <si>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</si>
  <si>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</si>
  <si>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</si>
  <si>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</si>
  <si>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</si>
  <si>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</si>
  <si>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</si>
  <si>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</si>
  <si>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</si>
  <si>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</si>
  <si>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</si>
  <si>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</si>
  <si>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</si>
  <si>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</si>
  <si>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</si>
  <si>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</si>
  <si>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</si>
  <si>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</si>
  <si>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</si>
  <si>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</si>
  <si>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</si>
  <si>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</si>
  <si>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</si>
  <si>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</si>
  <si>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</si>
  <si>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</si>
  <si>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</si>
  <si>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</si>
  <si>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</si>
  <si>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</si>
  <si>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</si>
  <si>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</si>
  <si>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</si>
  <si>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</si>
  <si>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</si>
  <si>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</si>
  <si>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</si>
  <si>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</si>
  <si>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</si>
  <si>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</si>
  <si>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</si>
  <si>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</si>
  <si>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</si>
  <si>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</si>
  <si>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</si>
  <si>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</si>
  <si>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</si>
  <si>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</si>
  <si>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</si>
  <si>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</si>
  <si>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</si>
  <si>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</si>
  <si>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</si>
  <si>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</si>
  <si>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</si>
  <si>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</si>
  <si>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</si>
  <si>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</si>
  <si>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</si>
  <si>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</si>
  <si>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</si>
  <si>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</si>
  <si>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</si>
  <si>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</si>
  <si>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</si>
  <si>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</si>
  <si>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</si>
  <si>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</si>
  <si>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</si>
  <si>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</si>
  <si>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</si>
  <si>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</si>
  <si>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</si>
  <si>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</si>
  <si>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</si>
  <si>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</si>
  <si>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</si>
  <si>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</si>
  <si>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</si>
  <si>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</si>
  <si>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</si>
  <si>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</si>
  <si>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</si>
  <si>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</si>
  <si>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</si>
  <si>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</si>
  <si>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</si>
  <si>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</si>
  <si>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</si>
  <si>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</si>
  <si>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</si>
  <si>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</si>
  <si>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</si>
  <si>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</si>
  <si>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</si>
  <si>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</si>
  <si>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</si>
  <si>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</si>
  <si>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</si>
  <si>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</si>
  <si>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</si>
  <si>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</si>
  <si>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</si>
  <si>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</si>
  <si>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</si>
  <si>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</si>
  <si>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</si>
  <si>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</si>
  <si>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</si>
  <si>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</si>
  <si>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</si>
  <si>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</si>
  <si>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</si>
  <si>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</si>
  <si>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</si>
  <si>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</si>
  <si>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</si>
  <si>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</si>
  <si>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</si>
  <si>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</si>
  <si>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</si>
  <si>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</si>
  <si>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</si>
  <si>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</si>
  <si>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</si>
  <si>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</si>
  <si>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</si>
  <si>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</si>
  <si>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</si>
  <si>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</si>
  <si>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</si>
  <si>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</si>
  <si>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</si>
  <si>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</si>
  <si>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</si>
  <si>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</si>
  <si>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</si>
  <si>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</si>
  <si>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</si>
  <si>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</si>
  <si>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</si>
  <si>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</si>
  <si>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</si>
  <si>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</si>
  <si>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</si>
  <si>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</si>
  <si>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</si>
  <si>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</si>
  <si>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</si>
  <si>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</si>
  <si>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</si>
  <si>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</si>
  <si>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</si>
  <si>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</si>
  <si>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</si>
  <si>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</si>
  <si>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</si>
  <si>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</si>
  <si>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</si>
  <si>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</si>
  <si>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</si>
  <si>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</si>
  <si>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</si>
  <si>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</si>
  <si>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</si>
  <si>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</si>
  <si>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</si>
  <si>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</si>
  <si>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</si>
  <si>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</si>
  <si>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</si>
  <si>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</si>
  <si>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</si>
  <si>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</si>
  <si>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</si>
  <si>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</si>
  <si>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</si>
  <si>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</si>
  <si>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</si>
  <si>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</si>
  <si>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</si>
  <si>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</si>
  <si>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</si>
  <si>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</si>
  <si>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</si>
  <si>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</si>
  <si>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</si>
  <si>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</si>
  <si>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</si>
  <si>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</si>
  <si>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</si>
  <si>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</si>
  <si>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</si>
  <si>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</si>
  <si>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</si>
  <si>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</si>
  <si>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</si>
  <si>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</si>
  <si>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</si>
  <si>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</si>
  <si>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</si>
  <si>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</si>
  <si>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</si>
  <si>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</si>
  <si>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</si>
  <si>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</si>
  <si>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</si>
  <si>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</si>
  <si>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</si>
  <si>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</si>
  <si>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</si>
  <si>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</si>
  <si>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</si>
  <si>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</si>
  <si>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</si>
  <si>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</si>
  <si>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</si>
  <si>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</si>
  <si>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</si>
  <si>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</si>
  <si>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</si>
  <si>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</si>
  <si>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</si>
  <si>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</si>
  <si>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</si>
  <si>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</si>
  <si>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</si>
  <si>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</si>
  <si>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</si>
  <si>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</si>
  <si>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</si>
  <si>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</si>
  <si>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</si>
  <si>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</si>
  <si>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</si>
  <si>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</si>
  <si>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</si>
  <si>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</si>
  <si>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</si>
  <si>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</si>
  <si>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</si>
  <si>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</si>
  <si>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</si>
  <si>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</si>
  <si>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</si>
  <si>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</si>
  <si>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</si>
  <si>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</si>
  <si>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</si>
  <si>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</si>
  <si>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</si>
  <si>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</si>
  <si>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</si>
  <si>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</si>
  <si>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</si>
  <si>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</si>
  <si>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</si>
  <si>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</si>
  <si>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</si>
  <si>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</si>
  <si>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</si>
  <si>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</si>
  <si>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</si>
  <si>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</si>
  <si>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</si>
  <si>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</si>
  <si>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</si>
  <si>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</si>
  <si>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</si>
  <si>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</si>
  <si>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</si>
  <si>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</si>
  <si>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</si>
  <si>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</si>
  <si>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</si>
  <si>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</si>
  <si>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</si>
  <si>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</si>
  <si>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</si>
  <si>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</si>
  <si>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</si>
  <si>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</si>
  <si>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</si>
  <si>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</si>
  <si>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</si>
  <si>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</si>
  <si>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</si>
  <si>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</si>
  <si>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</si>
  <si>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</si>
  <si>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</si>
  <si>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</si>
  <si>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</si>
  <si>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</si>
  <si>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</si>
  <si>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</si>
  <si>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</si>
  <si>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</si>
  <si>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</si>
  <si>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</si>
  <si>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</si>
  <si>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</si>
  <si>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</si>
  <si>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</si>
  <si>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</si>
  <si>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</si>
  <si>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</si>
  <si>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</si>
  <si>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</si>
  <si>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</si>
  <si>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</si>
  <si>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</si>
  <si>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</si>
  <si>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</si>
  <si>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</si>
  <si>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</si>
  <si>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</si>
  <si>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</si>
  <si>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</si>
  <si>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</si>
  <si>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</si>
  <si>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</si>
  <si>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</si>
  <si>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</si>
  <si>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</si>
  <si>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</si>
  <si>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</si>
  <si>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</si>
  <si>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</si>
  <si>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</si>
  <si>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</si>
  <si>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</si>
  <si>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</si>
  <si>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</si>
  <si>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</si>
  <si>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</si>
  <si>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</si>
  <si>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</si>
  <si>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</si>
  <si>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</si>
  <si>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</si>
  <si>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</si>
  <si>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</si>
  <si>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</si>
  <si>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</si>
  <si>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</si>
  <si>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</si>
  <si>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</si>
  <si>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</si>
  <si>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</si>
  <si>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</si>
  <si>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</si>
  <si>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</si>
  <si>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</si>
  <si>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</si>
  <si>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</si>
  <si>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</si>
  <si>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</si>
  <si>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</si>
  <si>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</si>
  <si>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</si>
  <si>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</si>
  <si>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</si>
  <si>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</si>
  <si>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</si>
  <si>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</si>
  <si>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</si>
  <si>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</si>
  <si>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</si>
  <si>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</si>
  <si>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</si>
  <si>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</si>
  <si>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</si>
  <si>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</si>
  <si>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</si>
  <si>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</si>
  <si>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</si>
  <si>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</si>
  <si>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</si>
  <si>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</si>
  <si>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</si>
  <si>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</si>
  <si>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</si>
  <si>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</si>
  <si>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</si>
  <si>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</si>
  <si>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</si>
  <si>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</si>
  <si>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</si>
  <si>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</si>
  <si>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</si>
  <si>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</si>
  <si>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</si>
  <si>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</si>
  <si>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</si>
  <si>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</si>
  <si>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</si>
  <si>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</si>
  <si>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</si>
  <si>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</si>
  <si>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</si>
  <si>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</si>
  <si>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</si>
  <si>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</si>
  <si>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</si>
  <si>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</si>
  <si>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</si>
  <si>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</si>
  <si>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</si>
  <si>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</si>
  <si>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</si>
  <si>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</si>
  <si>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</si>
  <si>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</si>
  <si>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</si>
  <si>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</si>
  <si>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</si>
  <si>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</si>
  <si>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</si>
  <si>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</si>
  <si>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</si>
  <si>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</si>
  <si>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</si>
  <si>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</si>
  <si>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</si>
  <si>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</si>
  <si>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</si>
  <si>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</si>
  <si>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</si>
  <si>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</si>
  <si>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</si>
  <si>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</si>
  <si>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</si>
  <si>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</si>
  <si>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</si>
  <si>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</si>
  <si>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</si>
  <si>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</si>
  <si>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</si>
  <si>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</si>
  <si>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</si>
  <si>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</si>
  <si>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</si>
  <si>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</si>
  <si>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</si>
  <si>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</si>
  <si>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</si>
  <si>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</si>
  <si>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</si>
  <si>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</si>
  <si>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</si>
  <si>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</si>
  <si>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</si>
  <si>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</si>
  <si>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</si>
  <si>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</si>
  <si>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</si>
  <si>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</si>
  <si>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</si>
  <si>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</si>
  <si>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</si>
  <si>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</si>
  <si>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</si>
  <si>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</si>
  <si>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</si>
  <si>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</si>
  <si>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</si>
  <si>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</si>
  <si>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</si>
  <si>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</si>
  <si>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</si>
  <si>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</si>
  <si>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</si>
  <si>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</si>
  <si>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</si>
  <si>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</si>
  <si>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</si>
  <si>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</si>
  <si>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</si>
  <si>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</si>
  <si>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</si>
  <si>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</si>
  <si>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</si>
  <si>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</si>
  <si>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</si>
  <si>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</si>
  <si>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</si>
  <si>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</si>
  <si>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</si>
  <si>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</si>
  <si>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</si>
  <si>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</si>
  <si>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</si>
  <si>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</si>
  <si>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</si>
  <si>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</si>
  <si>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</si>
  <si>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</si>
  <si>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</si>
  <si>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</si>
  <si>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</si>
  <si>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</si>
  <si>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</si>
  <si>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</si>
  <si>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</si>
  <si>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</si>
  <si>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</si>
  <si>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</si>
  <si>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</si>
  <si>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</si>
  <si>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</si>
  <si>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</si>
  <si>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</si>
  <si>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</si>
  <si>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</si>
  <si>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</si>
  <si>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</si>
  <si>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</si>
  <si>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</si>
  <si>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</si>
  <si>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</si>
  <si>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</si>
  <si>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</si>
  <si>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</si>
  <si>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</si>
  <si>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</si>
  <si>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</si>
  <si>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</si>
  <si>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</si>
  <si>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</si>
  <si>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</si>
  <si>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</si>
  <si>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</si>
  <si>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</si>
  <si>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</si>
  <si>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</si>
  <si>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</si>
  <si>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</si>
  <si>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</si>
  <si>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</si>
  <si>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</si>
  <si>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</si>
  <si>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</si>
  <si>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</si>
  <si>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</si>
  <si>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</si>
  <si>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</si>
  <si>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</si>
  <si>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</si>
  <si>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</si>
  <si>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</si>
  <si>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</si>
  <si>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</si>
  <si>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</si>
  <si>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</si>
  <si>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</si>
  <si>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</si>
  <si>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</si>
  <si>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</si>
  <si>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</si>
  <si>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</si>
  <si>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</si>
  <si>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</si>
  <si>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</si>
  <si>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</si>
  <si>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</si>
  <si>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</si>
  <si>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</si>
  <si>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</si>
  <si>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</si>
  <si>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</si>
  <si>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</si>
  <si>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</si>
  <si>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</si>
  <si>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</si>
  <si>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</si>
  <si>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</si>
  <si>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</si>
  <si>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</si>
  <si>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</si>
  <si>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</si>
  <si>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</si>
  <si>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</si>
  <si>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</si>
  <si>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</si>
  <si>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</si>
  <si>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</si>
  <si>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</si>
  <si>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</si>
  <si>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</si>
  <si>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</si>
  <si>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</si>
  <si>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</si>
  <si>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</si>
  <si>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</si>
  <si>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</si>
  <si>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</si>
  <si>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</si>
  <si>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</si>
  <si>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</si>
  <si>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</si>
  <si>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</si>
  <si>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</si>
  <si>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</si>
  <si>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</si>
  <si>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</si>
  <si>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</si>
  <si>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</si>
  <si>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</si>
  <si>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</si>
  <si>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</si>
  <si>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</si>
  <si>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</si>
  <si>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</si>
  <si>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</si>
  <si>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</si>
  <si>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</si>
  <si>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</si>
  <si>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</si>
  <si>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</si>
  <si>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</si>
  <si>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</si>
  <si>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</si>
  <si>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</si>
  <si>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</si>
  <si>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</si>
  <si>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</si>
  <si>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</si>
  <si>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</si>
  <si>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</si>
  <si>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</si>
  <si>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</si>
  <si>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</si>
  <si>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</si>
  <si>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</si>
  <si>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</si>
  <si>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</si>
  <si>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</si>
  <si>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</si>
  <si>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</si>
  <si>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</si>
  <si>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</si>
  <si>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</si>
  <si>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</si>
  <si>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</si>
  <si>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</si>
  <si>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</si>
  <si>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</si>
  <si>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</si>
  <si>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</si>
  <si>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</si>
  <si>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</si>
  <si>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</si>
  <si>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</si>
  <si>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</si>
  <si>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</si>
  <si>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</si>
  <si>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</si>
  <si>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</si>
  <si>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</si>
  <si>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</si>
  <si>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</si>
  <si>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</si>
  <si>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</si>
  <si>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</si>
  <si>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</si>
  <si>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</si>
  <si>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</si>
  <si>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</si>
  <si>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</si>
  <si>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</si>
  <si>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</si>
  <si>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</si>
  <si>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</si>
  <si>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</si>
  <si>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</si>
  <si>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</si>
  <si>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</si>
  <si>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</si>
  <si>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</si>
  <si>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</si>
  <si>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</si>
  <si>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</si>
  <si>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</si>
  <si>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</si>
  <si>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</si>
  <si>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</si>
  <si>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</si>
  <si>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</si>
  <si>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</si>
  <si>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</si>
  <si>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</si>
  <si>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</si>
  <si>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</si>
  <si>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</si>
  <si>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</si>
  <si>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</si>
  <si>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</si>
  <si>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</si>
  <si>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</si>
  <si>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</si>
  <si>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</si>
  <si>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</si>
  <si>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</si>
  <si>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</si>
  <si>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</si>
  <si>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</si>
  <si>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</si>
  <si>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</si>
  <si>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</si>
  <si>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</si>
  <si>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</si>
  <si>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</si>
  <si>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</si>
  <si>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</si>
  <si>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</si>
  <si>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</si>
  <si>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</si>
  <si>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</si>
  <si>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</si>
  <si>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</si>
  <si>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</si>
  <si>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</si>
  <si>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</si>
  <si>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</si>
  <si>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</si>
  <si>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</si>
  <si>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</si>
  <si>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</si>
  <si>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</si>
  <si>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</si>
  <si>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</si>
  <si>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</si>
  <si>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</si>
  <si>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</si>
  <si>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</si>
  <si>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</si>
  <si>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</si>
  <si>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</si>
  <si>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</si>
  <si>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</si>
  <si>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</si>
  <si>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</si>
  <si>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</si>
  <si>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</si>
  <si>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</si>
  <si>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</si>
  <si>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</si>
  <si>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</si>
  <si>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</si>
  <si>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</si>
  <si>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</si>
  <si>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</si>
  <si>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</si>
  <si>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</si>
  <si>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</si>
  <si>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</si>
  <si>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</si>
  <si>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</si>
  <si>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</si>
  <si>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</si>
  <si>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</si>
  <si>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</si>
  <si>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</si>
  <si>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</si>
  <si>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</si>
  <si>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</si>
  <si>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</si>
  <si>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</si>
  <si>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</si>
  <si>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</si>
  <si>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</si>
  <si>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</si>
  <si>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</si>
  <si>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</si>
  <si>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</si>
  <si>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</si>
  <si>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</si>
  <si>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</si>
  <si>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</si>
  <si>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</si>
  <si>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</si>
  <si>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</si>
  <si>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</si>
  <si>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</si>
  <si>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</si>
  <si>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</si>
  <si>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</si>
  <si>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</si>
  <si>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</si>
  <si>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</si>
  <si>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</si>
  <si>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</si>
  <si>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</si>
  <si>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</si>
  <si>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</si>
  <si>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</si>
  <si>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</si>
  <si>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</si>
  <si>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</si>
  <si>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</si>
  <si>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</si>
  <si>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</si>
  <si>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</si>
  <si>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</si>
  <si>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</si>
  <si>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</si>
  <si>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</si>
  <si>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</si>
  <si>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</si>
  <si>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</si>
  <si>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</si>
  <si>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</si>
  <si>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</si>
  <si>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</si>
  <si>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</si>
  <si>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</si>
  <si>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</si>
  <si>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</si>
  <si>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</si>
  <si>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</si>
  <si>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</si>
  <si>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</si>
  <si>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</si>
  <si>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</si>
  <si>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</si>
  <si>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</si>
  <si>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</si>
  <si>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</si>
  <si>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</si>
  <si>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</si>
  <si>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</si>
  <si>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</si>
  <si>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</si>
  <si>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</si>
  <si>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</si>
  <si>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</si>
  <si>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</si>
  <si>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</si>
  <si>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</si>
  <si>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</si>
  <si>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</si>
  <si>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</si>
  <si>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</si>
  <si>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</si>
  <si>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</si>
  <si>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</si>
  <si>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</si>
  <si>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</si>
  <si>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</si>
  <si>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</si>
  <si>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</si>
  <si>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</si>
  <si>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</si>
  <si>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</si>
  <si>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</si>
  <si>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</si>
  <si>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</si>
  <si>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</si>
  <si>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</si>
  <si>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</si>
  <si>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</si>
  <si>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</si>
  <si>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</si>
  <si>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</si>
  <si>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</si>
  <si>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</si>
  <si>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</si>
  <si>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</si>
  <si>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</si>
  <si>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</si>
  <si>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</si>
  <si>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</si>
  <si>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</si>
  <si>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</si>
  <si>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</si>
  <si>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</si>
  <si>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</si>
  <si>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</si>
  <si>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</si>
  <si>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</si>
  <si>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</si>
  <si>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</si>
  <si>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</si>
  <si>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</si>
  <si>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</si>
  <si>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</si>
  <si>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</si>
  <si>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</si>
  <si>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</si>
  <si>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</si>
  <si>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</si>
  <si>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</si>
  <si>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</si>
  <si>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</si>
  <si>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</si>
  <si>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</si>
  <si>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</si>
  <si>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</si>
  <si>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</si>
  <si>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</si>
  <si>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</si>
  <si>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</si>
  <si>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</si>
  <si>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</si>
  <si>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</si>
  <si>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</si>
  <si>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</si>
  <si>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</si>
  <si>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</si>
  <si>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</si>
  <si>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</si>
  <si>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</si>
  <si>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</si>
  <si>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</si>
  <si>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</si>
  <si>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</si>
  <si>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</si>
  <si>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</si>
  <si>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</si>
  <si>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</si>
  <si>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</si>
  <si>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</si>
  <si>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</si>
  <si>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</si>
  <si>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</si>
  <si>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</si>
  <si>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</si>
  <si>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</si>
  <si>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</si>
  <si>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</si>
  <si>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</si>
  <si>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</si>
  <si>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</si>
  <si>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</si>
  <si>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</si>
  <si>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</si>
  <si>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</si>
  <si>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</si>
  <si>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</si>
  <si>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</si>
  <si>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</si>
  <si>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</si>
  <si>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</si>
  <si>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</si>
  <si>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</si>
  <si>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</si>
  <si>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</si>
  <si>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</si>
  <si>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</si>
  <si>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</si>
  <si>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</si>
  <si>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</si>
  <si>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</si>
  <si>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</si>
  <si>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</si>
  <si>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</si>
  <si>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</si>
  <si>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</si>
  <si>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</si>
  <si>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</si>
  <si>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</si>
  <si>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</si>
  <si>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</si>
  <si>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</si>
  <si>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</si>
  <si>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</si>
  <si>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</si>
  <si>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</si>
  <si>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</si>
  <si>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</si>
  <si>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</si>
  <si>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</si>
  <si>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</si>
  <si>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</si>
  <si>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</si>
  <si>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</si>
  <si>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</si>
  <si>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</si>
  <si>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</si>
  <si>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</si>
  <si>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</si>
  <si>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</si>
  <si>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</si>
  <si>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</si>
  <si>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</si>
  <si>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</si>
  <si>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</si>
  <si>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</si>
  <si>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</si>
  <si>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</si>
  <si>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</si>
  <si>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</si>
  <si>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</si>
  <si>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</si>
  <si>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</si>
  <si>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</si>
  <si>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</si>
  <si>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</si>
  <si>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</si>
  <si>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</si>
  <si>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</si>
  <si>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</si>
  <si>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</si>
  <si>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</si>
  <si>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</si>
  <si>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</si>
  <si>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</si>
  <si>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</si>
  <si>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</si>
  <si>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</si>
  <si>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</si>
  <si>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</si>
  <si>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</si>
  <si>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</si>
  <si>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</si>
  <si>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</si>
  <si>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</si>
  <si>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</si>
  <si>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</si>
  <si>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</si>
  <si>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</si>
  <si>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</si>
  <si>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</si>
  <si>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</si>
  <si>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</si>
  <si>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</si>
  <si>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</si>
  <si>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</si>
  <si>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</si>
  <si>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</si>
  <si>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</si>
  <si>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</si>
  <si>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</si>
  <si>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</si>
  <si>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</si>
  <si>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</si>
  <si>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</si>
  <si>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</si>
  <si>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</si>
  <si>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</si>
  <si>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</si>
  <si>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</si>
  <si>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</si>
  <si>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</si>
  <si>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</si>
  <si>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</si>
  <si>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</si>
  <si>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</si>
  <si>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</si>
  <si>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</si>
  <si>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</si>
  <si>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</si>
  <si>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</si>
  <si>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</si>
  <si>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</si>
  <si>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</si>
  <si>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</si>
  <si>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</si>
  <si>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</si>
  <si>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</si>
  <si>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</si>
  <si>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</si>
  <si>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</si>
  <si>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</si>
  <si>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</si>
  <si>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</si>
  <si>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</si>
  <si>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</si>
  <si>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</si>
  <si>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</si>
  <si>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</si>
  <si>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</si>
  <si>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</si>
  <si>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</si>
  <si>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</si>
  <si>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</si>
  <si>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</si>
  <si>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</si>
  <si>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</si>
  <si>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</si>
  <si>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</si>
  <si>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</si>
  <si>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</si>
  <si>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</si>
  <si>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</si>
  <si>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</si>
  <si>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</si>
  <si>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</si>
  <si>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</si>
  <si>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</si>
  <si>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</si>
  <si>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</si>
  <si>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</si>
  <si>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</si>
  <si>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</si>
  <si>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</si>
  <si>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</si>
  <si>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</si>
  <si>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</si>
  <si>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</si>
  <si>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</si>
  <si>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</si>
  <si>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</si>
  <si>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</si>
  <si>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</si>
  <si>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</si>
  <si>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</si>
  <si>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</si>
  <si>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</si>
  <si>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</si>
  <si>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</si>
  <si>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</si>
  <si>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</si>
  <si>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</si>
  <si>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</si>
  <si>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</si>
  <si>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</si>
  <si>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</si>
  <si>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</si>
  <si>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</si>
  <si>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</si>
  <si>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</si>
  <si>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</si>
  <si>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</si>
  <si>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</si>
  <si>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</si>
  <si>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</si>
  <si>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</si>
  <si>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</si>
  <si>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</si>
  <si>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</si>
  <si>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</si>
  <si>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</si>
  <si>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</si>
  <si>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</si>
  <si>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</si>
  <si>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</si>
  <si>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</si>
  <si>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</si>
  <si>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</si>
  <si>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</si>
  <si>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</si>
  <si>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</si>
  <si>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</si>
  <si>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</si>
  <si>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</si>
  <si>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</si>
  <si>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</si>
  <si>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</si>
  <si>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</si>
  <si>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</si>
  <si>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</si>
  <si>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</si>
  <si>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</si>
  <si>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</si>
  <si>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</si>
  <si>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</si>
  <si>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</si>
  <si>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</si>
  <si>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</si>
  <si>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</si>
  <si>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</si>
  <si>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</si>
  <si>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</si>
  <si>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</si>
  <si>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</si>
  <si>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</si>
  <si>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</si>
  <si>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</si>
  <si>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</si>
  <si>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</si>
  <si>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</si>
  <si>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</si>
  <si>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</si>
  <si>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</si>
  <si>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</si>
  <si>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</si>
  <si>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</si>
  <si>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</si>
  <si>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</si>
  <si>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</si>
  <si>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</si>
  <si>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</si>
  <si>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</si>
  <si>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</si>
  <si>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</si>
  <si>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</si>
  <si>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</si>
  <si>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</si>
  <si>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</si>
  <si>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</si>
  <si>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</si>
  <si>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</si>
  <si>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</si>
  <si>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</si>
  <si>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</si>
  <si>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</si>
  <si>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</si>
  <si>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</si>
  <si>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</si>
  <si>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</si>
  <si>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</si>
  <si>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</si>
  <si>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</si>
  <si>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</si>
  <si>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</si>
  <si>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</si>
  <si>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</si>
  <si>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</si>
  <si>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</si>
  <si>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</si>
  <si>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</si>
  <si>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</si>
  <si>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</si>
  <si>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</si>
  <si>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</si>
  <si>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</si>
  <si>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</si>
  <si>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</si>
  <si>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</si>
  <si>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</si>
  <si>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</si>
  <si>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</si>
  <si>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</si>
  <si>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</si>
  <si>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</si>
  <si>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</si>
  <si>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</si>
  <si>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</si>
  <si>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</si>
  <si>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</si>
  <si>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</si>
  <si>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</si>
  <si>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</si>
  <si>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</si>
  <si>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</si>
  <si>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</si>
  <si>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</si>
  <si>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</si>
  <si>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</si>
  <si>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</si>
  <si>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</si>
  <si>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</si>
  <si>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</si>
  <si>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</si>
  <si>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</si>
  <si>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</si>
  <si>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</si>
  <si>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</si>
  <si>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</si>
  <si>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</si>
  <si>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</si>
  <si>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</si>
  <si>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</si>
  <si>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</si>
  <si>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</si>
  <si>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</si>
  <si>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</si>
  <si>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</si>
  <si>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</si>
  <si>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</si>
  <si>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</si>
  <si>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</si>
  <si>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</si>
  <si>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</si>
  <si>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</si>
  <si>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</si>
  <si>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</si>
  <si>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</si>
  <si>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</si>
  <si>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</si>
  <si>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</si>
  <si>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</si>
  <si>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</si>
  <si>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</si>
  <si>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</si>
  <si>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</si>
  <si>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</si>
  <si>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</si>
  <si>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</si>
  <si>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</si>
  <si>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</si>
  <si>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</si>
  <si>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</si>
  <si>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</si>
  <si>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</si>
  <si>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</si>
  <si>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</si>
  <si>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</si>
  <si>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</si>
  <si>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</si>
  <si>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</si>
  <si>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</si>
  <si>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</si>
  <si>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</si>
  <si>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</si>
  <si>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</si>
  <si>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</si>
  <si>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</si>
  <si>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</si>
  <si>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</si>
  <si>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</si>
  <si>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</si>
  <si>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</si>
  <si>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</si>
  <si>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</si>
  <si>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</si>
  <si>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</si>
  <si>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</si>
  <si>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</si>
  <si>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</si>
  <si>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</si>
  <si>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</si>
  <si>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</si>
  <si>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</si>
  <si>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</si>
  <si>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</si>
  <si>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</si>
  <si>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</si>
  <si>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</si>
  <si>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</si>
  <si>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</si>
  <si>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</si>
  <si>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</si>
  <si>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</si>
  <si>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</si>
  <si>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</si>
  <si>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</si>
  <si>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</si>
  <si>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</si>
  <si>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</si>
  <si>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</si>
  <si>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</si>
  <si>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</si>
  <si>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</si>
  <si>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</si>
  <si>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</si>
  <si>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</si>
  <si>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</si>
  <si>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</si>
  <si>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</si>
  <si>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</si>
  <si>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</si>
  <si>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</si>
  <si>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</si>
  <si>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</si>
  <si>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</si>
  <si>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</si>
  <si>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</si>
  <si>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</si>
  <si>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</si>
  <si>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</si>
  <si>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</si>
  <si>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</si>
  <si>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</si>
  <si>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</si>
  <si>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</si>
  <si>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</si>
  <si>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</si>
  <si>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</si>
  <si>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</si>
  <si>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</si>
  <si>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</si>
  <si>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</si>
  <si>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</si>
  <si>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</si>
  <si>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</si>
  <si>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</si>
  <si>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</si>
  <si>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</si>
  <si>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</si>
  <si>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</si>
  <si>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</si>
  <si>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</si>
  <si>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</si>
  <si>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</si>
  <si>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</si>
  <si>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</si>
  <si>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</si>
  <si>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</si>
  <si>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</si>
  <si>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</si>
  <si>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</si>
  <si>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</si>
  <si>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</si>
  <si>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</si>
  <si>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</si>
  <si>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</si>
  <si>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</si>
  <si>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</si>
  <si>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</si>
  <si>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</si>
  <si>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</si>
  <si>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</si>
  <si>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</si>
  <si>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</si>
  <si>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</si>
  <si>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</si>
  <si>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</si>
  <si>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</si>
  <si>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</si>
  <si>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</si>
  <si>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</si>
  <si>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</si>
  <si>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</si>
  <si>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</si>
  <si>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</si>
  <si>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</si>
  <si>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</si>
  <si>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</si>
  <si>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</si>
  <si>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</si>
  <si>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</si>
  <si>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</si>
  <si>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</si>
  <si>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</si>
  <si>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</si>
  <si>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</si>
  <si>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</si>
  <si>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</si>
  <si>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</si>
  <si>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</si>
  <si>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</si>
  <si>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</si>
  <si>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</si>
  <si>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</si>
  <si>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</si>
  <si>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</si>
  <si>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</si>
  <si>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</si>
  <si>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</si>
  <si>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</si>
  <si>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</si>
  <si>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</si>
  <si>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</si>
  <si>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</si>
  <si>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</si>
  <si>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</si>
  <si>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</si>
  <si>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</si>
  <si>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</si>
  <si>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</si>
  <si>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</si>
  <si>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</si>
  <si>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</si>
  <si>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</si>
  <si>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</si>
  <si>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</si>
  <si>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</si>
  <si>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</si>
  <si>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</si>
  <si>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</si>
  <si>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</si>
  <si>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</si>
  <si>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</si>
  <si>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</si>
  <si>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</si>
  <si>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</si>
  <si>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</si>
  <si>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</si>
  <si>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</si>
  <si>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</si>
  <si>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</si>
  <si>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</si>
  <si>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</si>
  <si>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</si>
  <si>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</si>
  <si>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</si>
  <si>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</si>
  <si>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</si>
  <si>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</si>
  <si>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</si>
  <si>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</si>
  <si>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</si>
  <si>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</si>
  <si>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</si>
  <si>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</si>
  <si>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</si>
  <si>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</si>
  <si>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</si>
  <si>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</si>
  <si>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</si>
  <si>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</si>
  <si>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</si>
  <si>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</si>
  <si>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</si>
  <si>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</si>
  <si>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</si>
  <si>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</si>
  <si>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</si>
  <si>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</si>
  <si>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</si>
  <si>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</si>
  <si>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</si>
  <si>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</si>
  <si>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</si>
  <si>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</si>
  <si>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</si>
  <si>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</si>
  <si>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</si>
  <si>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</si>
  <si>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</si>
  <si>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</si>
  <si>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</si>
  <si>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</si>
  <si>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</si>
  <si>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</si>
  <si>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</si>
  <si>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</si>
  <si>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</si>
  <si>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</si>
  <si>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</si>
  <si>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</si>
  <si>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</si>
  <si>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</si>
  <si>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</si>
  <si>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</si>
  <si>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</si>
  <si>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</si>
  <si>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</si>
  <si>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</si>
  <si>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</si>
  <si>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</si>
  <si>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</si>
  <si>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</si>
  <si>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</si>
  <si>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</si>
  <si>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</si>
  <si>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</si>
  <si>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</si>
  <si>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</si>
  <si>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</si>
  <si>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</si>
  <si>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</si>
  <si>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</si>
  <si>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</si>
  <si>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</si>
  <si>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</si>
  <si>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</si>
  <si>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</si>
  <si>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</si>
  <si>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</si>
  <si>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</si>
  <si>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</si>
  <si>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</si>
  <si>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</si>
  <si>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</si>
  <si>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</si>
  <si>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</si>
  <si>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</si>
  <si>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</si>
  <si>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</si>
  <si>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</si>
  <si>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</si>
  <si>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</si>
  <si>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</si>
  <si>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</si>
  <si>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</si>
  <si>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</si>
  <si>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</si>
  <si>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</si>
  <si>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</si>
  <si>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</si>
  <si>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</si>
  <si>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</si>
  <si>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</si>
  <si>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</si>
  <si>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</si>
  <si>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</si>
  <si>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</si>
  <si>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</si>
  <si>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</si>
  <si>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</si>
  <si>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</si>
  <si>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</si>
  <si>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</si>
  <si>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</si>
  <si>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</si>
  <si>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</si>
  <si>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</si>
  <si>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</si>
  <si>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</si>
  <si>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</si>
  <si>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</si>
  <si>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</si>
  <si>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</si>
  <si>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</si>
  <si>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</si>
  <si>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</si>
  <si>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</si>
  <si>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</si>
  <si>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</si>
  <si>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</si>
  <si>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</si>
  <si>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</si>
  <si>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</si>
  <si>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</si>
  <si>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</si>
  <si>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</si>
  <si>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</si>
  <si>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</si>
  <si>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</si>
  <si>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</si>
  <si>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</si>
  <si>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</si>
  <si>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</si>
  <si>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</si>
  <si>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</si>
  <si>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</si>
  <si>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</si>
  <si>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</si>
  <si>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</si>
  <si>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</si>
  <si>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</si>
  <si>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</si>
  <si>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</si>
  <si>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</si>
  <si>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</si>
  <si>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</si>
  <si>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</si>
  <si>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</si>
  <si>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</si>
  <si>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</si>
  <si>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</si>
  <si>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</si>
  <si>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</si>
  <si>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</si>
  <si>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</si>
  <si>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</si>
  <si>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</si>
  <si>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</si>
  <si>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</si>
  <si>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</si>
  <si>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</si>
  <si>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</si>
  <si>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</si>
  <si>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</si>
  <si>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</si>
  <si>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</si>
  <si>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</si>
  <si>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</si>
  <si>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</si>
  <si>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</si>
  <si>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</si>
  <si>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</si>
  <si>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</si>
  <si>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</si>
  <si>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</si>
  <si>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</si>
  <si>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</si>
  <si>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</si>
  <si>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</si>
  <si>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</si>
  <si>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</si>
  <si>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</si>
  <si>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</si>
  <si>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</si>
  <si>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</si>
  <si>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</si>
  <si>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</si>
  <si>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</si>
  <si>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</si>
  <si>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</si>
  <si>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</si>
  <si>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</si>
  <si>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</si>
  <si>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</si>
  <si>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</si>
  <si>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</si>
  <si>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</si>
  <si>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</si>
  <si>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</si>
  <si>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</si>
  <si>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</si>
  <si>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</si>
  <si>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</si>
  <si>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</si>
  <si>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</si>
  <si>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</si>
  <si>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</si>
  <si>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</si>
  <si>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</si>
  <si>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</si>
  <si>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</si>
  <si>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</si>
  <si>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</si>
  <si>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</si>
  <si>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</si>
  <si>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</si>
  <si>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</si>
  <si>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</si>
  <si>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</si>
  <si>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</si>
  <si>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</si>
  <si>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</si>
  <si>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</si>
  <si>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</si>
  <si>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</si>
  <si>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</si>
  <si>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</si>
  <si>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</si>
  <si>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</si>
  <si>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</si>
  <si>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</si>
  <si>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</si>
  <si>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</si>
  <si>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</si>
  <si>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</si>
  <si>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</si>
  <si>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</si>
  <si>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</si>
  <si>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</si>
  <si>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</si>
  <si>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</si>
  <si>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</si>
  <si>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</si>
  <si>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</si>
  <si>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</si>
  <si>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</si>
  <si>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</si>
  <si>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</si>
  <si>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</si>
  <si>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</si>
  <si>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</si>
  <si>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</si>
  <si>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</si>
  <si>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</si>
  <si>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</si>
  <si>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</si>
  <si>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</si>
  <si>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</si>
  <si>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</si>
  <si>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</si>
  <si>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</si>
  <si>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</si>
  <si>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</si>
  <si>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</si>
  <si>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</si>
  <si>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</si>
  <si>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</si>
  <si>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</si>
  <si>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</si>
  <si>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</si>
  <si>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</si>
  <si>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</si>
  <si>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</si>
  <si>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</si>
  <si>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</si>
  <si>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</si>
  <si>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</si>
  <si>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</si>
  <si>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</si>
  <si>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</si>
  <si>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</si>
  <si>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</si>
  <si>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</si>
  <si>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</si>
  <si>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</si>
  <si>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</si>
  <si>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</si>
  <si>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</si>
  <si>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</si>
  <si>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</si>
  <si>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</si>
  <si>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</si>
  <si>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</si>
  <si>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</si>
  <si>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</si>
  <si>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</si>
  <si>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</si>
  <si>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</si>
  <si>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</si>
  <si>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</si>
  <si>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</si>
  <si>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</si>
  <si>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</si>
  <si>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</si>
  <si>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</si>
  <si>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</si>
  <si>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</si>
  <si>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</si>
  <si>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</si>
  <si>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</si>
  <si>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</si>
  <si>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</si>
  <si>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</si>
  <si>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</si>
  <si>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</si>
  <si>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</si>
  <si>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</si>
  <si>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</si>
  <si>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</si>
  <si>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</si>
  <si>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</si>
  <si>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</si>
  <si>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</si>
  <si>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</si>
  <si>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</si>
  <si>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</si>
  <si>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</si>
  <si>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</si>
  <si>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</si>
  <si>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</si>
  <si>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</si>
  <si>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</si>
  <si>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</si>
  <si>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</si>
  <si>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</si>
  <si>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</si>
  <si>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</si>
  <si>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</si>
  <si>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</si>
  <si>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</si>
  <si>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</si>
  <si>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</si>
  <si>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</si>
  <si>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</si>
  <si>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</si>
  <si>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</si>
  <si>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</si>
  <si>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</si>
  <si>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</si>
  <si>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</si>
  <si>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</si>
  <si>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</si>
  <si>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</si>
  <si>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</si>
  <si>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</si>
  <si>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</si>
  <si>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</si>
  <si>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</si>
  <si>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</si>
  <si>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</si>
  <si>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</si>
  <si>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</si>
  <si>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</si>
  <si>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</si>
  <si>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</si>
  <si>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</si>
  <si>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</si>
  <si>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</si>
  <si>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</si>
  <si>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</si>
  <si>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</si>
  <si>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</si>
  <si>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</si>
  <si>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</si>
  <si>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</si>
  <si>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</si>
  <si>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</si>
  <si>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</si>
  <si>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</si>
  <si>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</si>
  <si>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</si>
  <si>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</si>
  <si>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</si>
  <si>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</si>
  <si>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</si>
  <si>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</si>
  <si>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</si>
  <si>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</si>
  <si>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</si>
  <si>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</si>
  <si>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</si>
  <si>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</si>
  <si>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</si>
  <si>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</si>
  <si>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</si>
  <si>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</si>
  <si>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</si>
  <si>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</si>
  <si>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</si>
  <si>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</si>
  <si>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</si>
  <si>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</si>
  <si>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</si>
  <si>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</si>
  <si>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</si>
  <si>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</si>
  <si>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</si>
  <si>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</si>
  <si>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</si>
  <si>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</si>
  <si>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</si>
  <si>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</si>
  <si>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</si>
  <si>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</si>
  <si>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</si>
  <si>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</si>
  <si>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</si>
  <si>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</si>
  <si>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</si>
  <si>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</si>
  <si>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</si>
  <si>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</si>
  <si>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</si>
  <si>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</si>
  <si>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</si>
  <si>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</si>
  <si>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</si>
  <si>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</si>
  <si>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</si>
  <si>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</si>
  <si>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</si>
  <si>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</si>
  <si>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</si>
  <si>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</si>
  <si>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</si>
  <si>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</si>
  <si>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</si>
  <si>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</si>
  <si>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</si>
  <si>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</si>
  <si>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</si>
  <si>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</si>
  <si>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</si>
  <si>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</si>
  <si>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</si>
  <si>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</si>
  <si>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</si>
  <si>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</si>
  <si>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</si>
  <si>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</si>
  <si>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</si>
  <si>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</si>
  <si>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</si>
  <si>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</si>
  <si>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</si>
  <si>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</si>
  <si>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</si>
  <si>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</si>
  <si>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</si>
  <si>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</si>
  <si>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</si>
  <si>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</si>
  <si>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</si>
  <si>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</si>
  <si>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</si>
  <si>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</si>
  <si>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</si>
  <si>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</si>
  <si>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</si>
  <si>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</si>
  <si>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</si>
  <si>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</si>
  <si>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</si>
  <si>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</si>
  <si>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</si>
  <si>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</si>
  <si>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</si>
  <si>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</si>
  <si>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</si>
  <si>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</si>
  <si>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</si>
  <si>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</si>
  <si>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</si>
  <si>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</si>
  <si>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</si>
  <si>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</si>
  <si>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</si>
  <si>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</si>
  <si>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</si>
  <si>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</si>
  <si>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</si>
  <si>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</si>
  <si>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</si>
  <si>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</si>
  <si>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</si>
  <si>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</si>
  <si>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</si>
  <si>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</si>
  <si>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</si>
  <si>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</si>
  <si>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</si>
  <si>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</si>
  <si>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</si>
  <si>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</si>
  <si>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</si>
  <si>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</si>
  <si>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</si>
  <si>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</si>
  <si>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</si>
  <si>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</si>
  <si>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</si>
  <si>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</si>
  <si>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</si>
  <si>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</si>
  <si>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</si>
  <si>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</si>
  <si>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</si>
  <si>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</si>
  <si>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</si>
  <si>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</si>
  <si>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</si>
  <si>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</si>
  <si>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</si>
  <si>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</si>
  <si>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</si>
  <si>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</si>
  <si>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</si>
  <si>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</si>
  <si>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</si>
  <si>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</si>
  <si>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</si>
  <si>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</si>
  <si>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</si>
  <si>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</si>
  <si>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</si>
  <si>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</si>
  <si>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</si>
  <si>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</si>
  <si>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</si>
  <si>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</si>
  <si>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</si>
  <si>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</si>
  <si>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</si>
  <si>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</si>
  <si>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</si>
  <si>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</si>
  <si>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</si>
  <si>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</si>
  <si>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</si>
  <si>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</si>
  <si>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</si>
  <si>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</si>
  <si>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</si>
  <si>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</si>
  <si>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</si>
  <si>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</si>
  <si>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</si>
  <si>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</si>
  <si>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</si>
  <si>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</si>
  <si>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</si>
  <si>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</si>
  <si>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</si>
  <si>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</si>
  <si>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</si>
  <si>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</si>
  <si>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</si>
  <si>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</si>
  <si>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</si>
  <si>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</si>
  <si>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</si>
  <si>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</si>
  <si>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</si>
  <si>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</si>
  <si>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</si>
  <si>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</si>
  <si>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</si>
  <si>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</si>
  <si>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</si>
  <si>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</si>
  <si>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</si>
  <si>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</si>
  <si>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</si>
  <si>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</si>
  <si>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</si>
  <si>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</si>
  <si>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</si>
  <si>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</si>
  <si>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</si>
  <si>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</si>
  <si>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</si>
  <si>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</si>
  <si>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</si>
  <si>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</si>
  <si>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</si>
  <si>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</si>
  <si>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</si>
  <si>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</si>
  <si>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</si>
  <si>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</si>
  <si>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</si>
  <si>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</si>
  <si>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</si>
  <si>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</si>
  <si>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</si>
  <si>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</si>
  <si>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</si>
  <si>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</si>
  <si>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</si>
  <si>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</si>
  <si>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</si>
  <si>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</si>
  <si>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</si>
  <si>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</si>
  <si>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</si>
  <si>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</si>
  <si>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</si>
  <si>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</si>
  <si>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</si>
  <si>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</si>
  <si>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</si>
  <si>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</si>
  <si>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</si>
  <si>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</si>
  <si>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</si>
  <si>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</si>
  <si>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</si>
  <si>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</si>
  <si>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</si>
  <si>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</si>
  <si>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</si>
  <si>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</si>
  <si>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</si>
  <si>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</si>
  <si>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</si>
  <si>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</si>
  <si>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</si>
  <si>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</si>
  <si>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</si>
  <si>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</si>
  <si>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</si>
  <si>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</si>
  <si>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</si>
  <si>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</si>
  <si>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</si>
  <si>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</si>
  <si>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</si>
  <si>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</si>
  <si>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</si>
  <si>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</si>
  <si>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</si>
  <si>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</si>
  <si>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</si>
  <si>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</si>
  <si>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</si>
  <si>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</si>
  <si>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</si>
  <si>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</si>
  <si>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</si>
  <si>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</si>
  <si>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</si>
  <si>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</si>
  <si>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</si>
  <si>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</si>
  <si>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</si>
  <si>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</si>
  <si>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</si>
  <si>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</si>
  <si>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</si>
  <si>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</si>
  <si>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</si>
  <si>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</si>
  <si>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</si>
  <si>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</si>
  <si>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</si>
  <si>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</si>
  <si>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</si>
  <si>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</si>
  <si>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</si>
  <si>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</si>
  <si>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</si>
  <si>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</si>
  <si>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</si>
  <si>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</si>
  <si>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</si>
  <si>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</si>
  <si>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</si>
  <si>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</si>
  <si>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</si>
  <si>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</si>
  <si>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</si>
  <si>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</si>
  <si>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</si>
  <si>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</si>
  <si>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</si>
  <si>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</si>
  <si>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</si>
  <si>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</si>
  <si>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</si>
  <si>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</si>
  <si>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</si>
  <si>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</si>
  <si>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</si>
  <si>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</si>
  <si>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</si>
  <si>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</si>
  <si>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</si>
  <si>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</si>
  <si>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</si>
  <si>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</si>
  <si>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</si>
  <si>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</si>
  <si>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</si>
  <si>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</si>
  <si>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</si>
  <si>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</si>
  <si>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</si>
  <si>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</si>
  <si>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</si>
  <si>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</si>
  <si>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</si>
  <si>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</si>
  <si>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</si>
  <si>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</si>
  <si>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</si>
  <si>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</si>
  <si>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</si>
  <si>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</si>
  <si>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</si>
  <si>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</si>
  <si>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</si>
  <si>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</si>
  <si>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</si>
  <si>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</si>
  <si>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</si>
  <si>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</si>
  <si>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</si>
  <si>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</si>
  <si>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</si>
  <si>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</si>
  <si>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</si>
  <si>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</si>
  <si>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</si>
  <si>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</si>
  <si>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</si>
  <si>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</si>
  <si>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</si>
  <si>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</si>
  <si>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</si>
  <si>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</si>
  <si>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</si>
  <si>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</si>
  <si>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</si>
  <si>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</si>
  <si>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</si>
  <si>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</si>
  <si>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</si>
  <si>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</si>
  <si>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</si>
  <si>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</si>
  <si>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</si>
  <si>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</si>
  <si>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</si>
  <si>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</si>
  <si>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</si>
  <si>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</si>
  <si>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</si>
  <si>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</si>
  <si>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</si>
  <si>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</si>
  <si>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</si>
  <si>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</si>
  <si>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</si>
  <si>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</si>
  <si>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</si>
  <si>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</si>
  <si>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</si>
  <si>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</si>
  <si>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</si>
  <si>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</si>
  <si>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</si>
  <si>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</si>
  <si>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</si>
  <si>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</si>
  <si>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</si>
  <si>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</si>
  <si>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</si>
  <si>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</si>
  <si>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</si>
  <si>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</si>
  <si>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</si>
  <si>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</si>
  <si>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</si>
  <si>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</si>
  <si>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</si>
  <si>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</si>
  <si>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</si>
  <si>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</si>
  <si>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</si>
  <si>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</si>
  <si>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</si>
  <si>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</si>
  <si>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</si>
  <si>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</si>
  <si>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</si>
  <si>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</si>
  <si>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</si>
  <si>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</si>
  <si>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</si>
  <si>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</si>
  <si>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</si>
  <si>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</si>
  <si>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</si>
  <si>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</si>
  <si>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</si>
  <si>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</si>
  <si>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</si>
  <si>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</si>
  <si>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</si>
  <si>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</si>
  <si>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</si>
  <si>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</si>
  <si>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</si>
  <si>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</si>
  <si>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</si>
  <si>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</si>
  <si>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</si>
  <si>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</si>
  <si>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</si>
  <si>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</si>
  <si>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</si>
  <si>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</si>
  <si>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</si>
  <si>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</si>
  <si>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</si>
  <si>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</si>
  <si>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</si>
  <si>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</si>
  <si>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</si>
  <si>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</si>
  <si>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</si>
  <si>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</si>
  <si>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</si>
  <si>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</si>
  <si>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</si>
  <si>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</si>
  <si>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</si>
  <si>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</si>
  <si>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</si>
  <si>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</si>
  <si>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</si>
  <si>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</si>
  <si>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</si>
  <si>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</si>
  <si>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</si>
  <si>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</si>
  <si>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</si>
  <si>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</si>
  <si>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</si>
  <si>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</si>
  <si>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</si>
  <si>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</si>
  <si>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</si>
  <si>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</si>
  <si>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</si>
  <si>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</si>
  <si>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</si>
  <si>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</si>
  <si>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</si>
  <si>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</si>
  <si>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</si>
  <si>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</si>
  <si>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</si>
  <si>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</si>
  <si>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</si>
  <si>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</si>
  <si>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</si>
  <si>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</si>
  <si>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</si>
  <si>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</si>
  <si>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</si>
  <si>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</si>
  <si>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</si>
  <si>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</si>
  <si>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</si>
  <si>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</si>
  <si>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</si>
  <si>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</si>
  <si>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</si>
  <si>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</si>
  <si>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</si>
  <si>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</si>
  <si>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</si>
  <si>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</si>
  <si>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</si>
  <si>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</si>
  <si>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</si>
  <si>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</si>
  <si>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</si>
  <si>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</si>
  <si>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</si>
  <si>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</si>
  <si>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</si>
  <si>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</si>
  <si>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</si>
  <si>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</si>
  <si>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</si>
  <si>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</si>
  <si>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</si>
  <si>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</si>
  <si>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</si>
  <si>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</si>
  <si>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</si>
  <si>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</si>
  <si>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</si>
  <si>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</si>
  <si>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</si>
  <si>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</si>
  <si>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</si>
  <si>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</si>
  <si>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</si>
  <si>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</si>
  <si>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</si>
  <si>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</si>
  <si>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</si>
  <si>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</si>
  <si>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</si>
  <si>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</si>
  <si>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</si>
  <si>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</si>
  <si>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</si>
  <si>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</si>
  <si>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</si>
  <si>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</si>
  <si>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</si>
  <si>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</si>
  <si>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</si>
  <si>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</si>
  <si>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</si>
  <si>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</si>
  <si>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</si>
  <si>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</si>
  <si>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</si>
  <si>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</si>
  <si>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</si>
  <si>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</si>
  <si>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</si>
  <si>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</si>
  <si>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</si>
  <si>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</si>
  <si>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</si>
  <si>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</si>
  <si>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</si>
  <si>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</si>
  <si>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</si>
  <si>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</si>
  <si>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</si>
  <si>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</si>
  <si>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</si>
  <si>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</si>
  <si>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</si>
  <si>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</si>
  <si>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</si>
  <si>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</si>
  <si>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</si>
  <si>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</si>
  <si>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</si>
  <si>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</si>
  <si>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</si>
  <si>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</si>
  <si>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</si>
  <si>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</si>
  <si>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</si>
  <si>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</si>
  <si>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</si>
  <si>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</si>
  <si>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</si>
  <si>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</si>
  <si>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</si>
  <si>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</si>
  <si>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</si>
  <si>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</si>
  <si>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</si>
  <si>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</si>
  <si>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</si>
  <si>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</si>
  <si>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</si>
  <si>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</si>
  <si>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</si>
  <si>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</si>
  <si>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</si>
  <si>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</si>
  <si>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</si>
  <si>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</si>
  <si>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</si>
  <si>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</si>
  <si>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</si>
  <si>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</si>
  <si>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</si>
  <si>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</si>
  <si>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</si>
  <si>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</si>
  <si>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</si>
  <si>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</si>
  <si>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</si>
  <si>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</si>
  <si>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</si>
  <si>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</si>
  <si>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</si>
  <si>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</si>
  <si>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</si>
  <si>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</si>
  <si>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</si>
  <si>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</si>
  <si>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</si>
  <si>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</si>
  <si>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</si>
  <si>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</si>
  <si>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</si>
  <si>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</si>
  <si>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</si>
  <si>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</si>
  <si>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</si>
  <si>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</si>
  <si>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</si>
  <si>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</si>
  <si>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</si>
  <si>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</si>
  <si>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</si>
  <si>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</si>
  <si>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</si>
  <si>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</si>
  <si>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</si>
  <si>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</si>
  <si>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</si>
  <si>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</si>
  <si>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</si>
  <si>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</si>
  <si>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</si>
  <si>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</si>
  <si>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</si>
  <si>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</si>
  <si>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</si>
  <si>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</si>
  <si>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</si>
  <si>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</si>
  <si>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</si>
  <si>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</si>
  <si>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</si>
  <si>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</si>
  <si>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</si>
  <si>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</si>
  <si>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</si>
  <si>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</si>
  <si>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</si>
  <si>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</si>
  <si>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</si>
  <si>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</si>
  <si>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</si>
  <si>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</si>
  <si>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</si>
  <si>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</si>
  <si>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</si>
  <si>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</si>
  <si>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</si>
  <si>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</si>
  <si>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</si>
  <si>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</si>
  <si>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</si>
  <si>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</si>
  <si>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</si>
  <si>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</si>
  <si>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</si>
  <si>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</si>
  <si>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</si>
  <si>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</si>
  <si>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</si>
  <si>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</si>
  <si>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</si>
  <si>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</si>
  <si>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</si>
  <si>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</si>
  <si>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</si>
  <si>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</si>
  <si>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</si>
  <si>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</si>
  <si>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</si>
  <si>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</si>
  <si>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</si>
  <si>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</si>
  <si>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</si>
  <si>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</si>
  <si>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</si>
  <si>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</si>
  <si>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</si>
  <si>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</si>
  <si>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</si>
  <si>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</si>
  <si>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</si>
  <si>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</si>
  <si>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</si>
  <si>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</si>
  <si>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</si>
  <si>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</si>
  <si>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</si>
  <si>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</si>
  <si>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</si>
  <si>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</si>
  <si>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</si>
  <si>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</si>
  <si>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</si>
  <si>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</si>
  <si>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</si>
  <si>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</si>
  <si>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</si>
  <si>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</si>
  <si>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</si>
  <si>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</si>
  <si>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</si>
  <si>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</si>
  <si>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</si>
  <si>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</si>
  <si>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</si>
  <si>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</si>
  <si>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</si>
  <si>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</si>
  <si>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</si>
  <si>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</si>
  <si>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</si>
  <si>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</si>
  <si>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</si>
  <si>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</si>
  <si>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</si>
  <si>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</si>
  <si>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</si>
  <si>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</si>
  <si>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</si>
  <si>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</si>
  <si>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</si>
  <si>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</si>
  <si>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</si>
  <si>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</si>
  <si>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</si>
  <si>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</si>
  <si>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</si>
  <si>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</si>
  <si>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</si>
  <si>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</si>
  <si>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</si>
  <si>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</si>
  <si>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</si>
  <si>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</si>
  <si>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</si>
  <si>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</si>
  <si>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</si>
  <si>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</si>
  <si>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</si>
  <si>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</si>
  <si>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</si>
  <si>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</si>
  <si>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</si>
  <si>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</si>
  <si>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</si>
  <si>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</si>
  <si>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</si>
  <si>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</si>
  <si>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</si>
  <si>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</si>
  <si>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</si>
  <si>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</si>
  <si>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</si>
  <si>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</si>
  <si>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</si>
  <si>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</si>
  <si>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</si>
  <si>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</si>
  <si>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</si>
  <si>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</si>
  <si>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</si>
  <si>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</si>
  <si>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</si>
  <si>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</si>
  <si>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</si>
  <si>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</si>
  <si>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</si>
  <si>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</si>
  <si>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</si>
  <si>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</si>
  <si>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</si>
  <si>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</si>
  <si>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</si>
  <si>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</si>
  <si>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</si>
  <si>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</si>
  <si>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</si>
  <si>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</si>
  <si>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</si>
  <si>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</si>
  <si>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</si>
  <si>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</si>
  <si>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</si>
  <si>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</si>
  <si>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</si>
  <si>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</si>
  <si>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</si>
  <si>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</si>
  <si>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</si>
  <si>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</si>
  <si>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</si>
  <si>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</si>
  <si>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</si>
  <si>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</si>
  <si>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</si>
  <si>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</si>
  <si>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</si>
  <si>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</si>
  <si>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</si>
  <si>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</si>
  <si>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</si>
  <si>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</si>
  <si>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</si>
  <si>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</si>
  <si>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</si>
  <si>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</si>
  <si>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</si>
  <si>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</si>
  <si>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</si>
  <si>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</si>
  <si>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</si>
  <si>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</si>
  <si>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</si>
  <si>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</si>
  <si>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</si>
  <si>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</si>
  <si>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</si>
  <si>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</si>
  <si>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</si>
  <si>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</si>
  <si>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</si>
  <si>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</si>
  <si>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</si>
  <si>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</si>
  <si>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</si>
  <si>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</si>
  <si>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</si>
  <si>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</si>
  <si>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</si>
  <si>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</si>
  <si>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</si>
  <si>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</si>
  <si>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</si>
  <si>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</si>
  <si>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</si>
  <si>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</si>
  <si>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</si>
  <si>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</si>
  <si>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</si>
  <si>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</si>
  <si>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</si>
  <si>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</si>
  <si>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</si>
  <si>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</si>
  <si>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</si>
  <si>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</si>
  <si>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</si>
  <si>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</si>
  <si>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</si>
  <si>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</si>
  <si>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</si>
  <si>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</si>
  <si>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</si>
  <si>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</si>
  <si>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</si>
  <si>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</si>
  <si>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</si>
  <si>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</si>
  <si>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</si>
  <si>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</si>
  <si>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</si>
  <si>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</si>
  <si>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</si>
  <si>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</si>
  <si>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</si>
  <si>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</si>
  <si>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</si>
  <si>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</si>
  <si>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</si>
  <si>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</si>
  <si>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</si>
  <si>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</si>
  <si>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</si>
  <si>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</si>
  <si>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</si>
  <si>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</si>
  <si>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</si>
  <si>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</si>
  <si>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</si>
  <si>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</si>
  <si>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</si>
  <si>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</si>
  <si>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</si>
  <si>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</si>
  <si>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</si>
  <si>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</si>
  <si>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</si>
  <si>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</si>
  <si>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</si>
  <si>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</si>
  <si>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</si>
  <si>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</si>
  <si>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</si>
  <si>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</si>
  <si>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</si>
  <si>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</si>
  <si>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</si>
  <si>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</si>
  <si>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</si>
  <si>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</si>
  <si>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</si>
  <si>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</si>
  <si>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</si>
  <si>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</si>
  <si>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</si>
  <si>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</si>
  <si>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</si>
  <si>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</si>
  <si>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</si>
  <si>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</si>
  <si>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</si>
  <si>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</si>
  <si>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</si>
  <si>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</si>
  <si>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</si>
  <si>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</si>
  <si>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</si>
  <si>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</si>
  <si>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</si>
  <si>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</si>
  <si>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</si>
  <si>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</si>
  <si>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</si>
  <si>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</si>
  <si>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</si>
  <si>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</si>
  <si>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</si>
  <si>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</si>
  <si>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</si>
  <si>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</si>
  <si>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</si>
  <si>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</si>
  <si>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</si>
  <si>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</si>
  <si>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</si>
  <si>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</si>
  <si>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</si>
  <si>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</si>
  <si>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</si>
  <si>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</si>
  <si>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</si>
  <si>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</si>
  <si>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</si>
  <si>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</si>
  <si>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</si>
  <si>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</si>
  <si>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</si>
  <si>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</si>
  <si>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</si>
  <si>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</si>
  <si>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</si>
  <si>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</si>
  <si>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</si>
  <si>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</si>
  <si>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</si>
  <si>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</si>
  <si>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</si>
  <si>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</si>
  <si>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</si>
  <si>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</si>
  <si>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</si>
  <si>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</si>
  <si>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</si>
  <si>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</si>
  <si>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</si>
  <si>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</si>
  <si>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</si>
  <si>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</si>
  <si>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</si>
  <si>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</si>
  <si>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</si>
  <si>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</si>
  <si>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</si>
  <si>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</si>
  <si>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</si>
  <si>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</si>
  <si>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</si>
  <si>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</si>
  <si>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</si>
  <si>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</si>
  <si>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</si>
  <si>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</si>
  <si>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</si>
  <si>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</si>
  <si>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</si>
  <si>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</si>
  <si>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</si>
  <si>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</si>
  <si>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</si>
  <si>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</si>
  <si>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</si>
  <si>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</si>
  <si>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</si>
  <si>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</si>
  <si>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</si>
  <si>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</si>
  <si>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</si>
  <si>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</si>
  <si>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</si>
  <si>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</si>
  <si>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</si>
  <si>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</si>
  <si>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</si>
  <si>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</si>
  <si>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</si>
  <si>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</si>
  <si>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</si>
  <si>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</si>
  <si>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</si>
  <si>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</si>
  <si>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</si>
  <si>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</si>
  <si>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</si>
  <si>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</si>
  <si>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</si>
  <si>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</si>
  <si>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</si>
  <si>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</si>
  <si>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</si>
  <si>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</si>
  <si>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</si>
  <si>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</si>
  <si>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</si>
  <si>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</si>
  <si>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</si>
  <si>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</si>
  <si>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</si>
  <si>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</si>
  <si>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</si>
  <si>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</si>
  <si>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</si>
  <si>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</si>
  <si>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</si>
  <si>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</si>
  <si>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</si>
  <si>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</si>
  <si>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</si>
  <si>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</si>
  <si>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</si>
  <si>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</si>
  <si>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</si>
  <si>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</si>
  <si>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</si>
  <si>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</si>
  <si>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</si>
  <si>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</si>
  <si>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</si>
  <si>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</si>
  <si>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</si>
  <si>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</si>
  <si>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</si>
  <si>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</si>
  <si>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</si>
  <si>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</si>
  <si>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</si>
  <si>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</si>
  <si>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</si>
  <si>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</si>
  <si>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</si>
  <si>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</si>
  <si>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</si>
  <si>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</si>
  <si>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</si>
  <si>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</si>
  <si>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</si>
  <si>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</si>
  <si>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</si>
  <si>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</si>
  <si>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</si>
  <si>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</si>
  <si>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</si>
  <si>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</si>
  <si>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</si>
  <si>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</si>
  <si>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</si>
  <si>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</si>
  <si>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</si>
  <si>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</si>
  <si>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</si>
  <si>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</si>
  <si>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</si>
  <si>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</si>
  <si>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</si>
  <si>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</si>
  <si>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</si>
  <si>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</si>
  <si>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</si>
  <si>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</si>
  <si>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</si>
  <si>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</si>
  <si>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</si>
  <si>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</si>
  <si>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</si>
  <si>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</si>
  <si>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</si>
  <si>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</si>
  <si>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</si>
  <si>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</si>
  <si>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</si>
  <si>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</si>
  <si>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</si>
  <si>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</si>
  <si>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</si>
  <si>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</si>
  <si>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</si>
  <si>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</si>
  <si>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</si>
  <si>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</si>
  <si>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</si>
  <si>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</si>
  <si>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</si>
  <si>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</si>
  <si>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</si>
  <si>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</si>
  <si>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</si>
  <si>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</si>
  <si>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</si>
  <si>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</si>
  <si>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</si>
  <si>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</si>
  <si>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</si>
  <si>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</si>
  <si>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</si>
  <si>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</si>
  <si>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</si>
  <si>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</si>
  <si>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</si>
  <si>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</si>
  <si>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</si>
  <si>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</si>
  <si>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</si>
  <si>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</si>
  <si>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</si>
  <si>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</si>
  <si>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</si>
  <si>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</si>
  <si>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</si>
  <si>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</si>
  <si>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</si>
  <si>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</si>
  <si>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</si>
  <si>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</si>
  <si>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</si>
  <si>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</si>
  <si>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</si>
  <si>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</si>
  <si>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</si>
  <si>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</si>
  <si>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</si>
  <si>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</si>
  <si>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</si>
  <si>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</si>
  <si>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</si>
  <si>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</si>
  <si>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</si>
  <si>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</si>
  <si>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</si>
  <si>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</si>
  <si>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</si>
  <si>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</si>
  <si>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</si>
  <si>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</si>
  <si>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</si>
  <si>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</si>
  <si>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</si>
  <si>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</si>
  <si>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</si>
  <si>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</si>
  <si>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</si>
  <si>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</si>
  <si>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</si>
  <si>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</si>
  <si>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</si>
  <si>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</si>
  <si>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</si>
  <si>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</si>
  <si>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</si>
  <si>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</si>
  <si>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</si>
  <si>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</si>
  <si>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</si>
  <si>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</si>
  <si>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</si>
  <si>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</si>
  <si>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</si>
  <si>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</si>
  <si>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</si>
  <si>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</si>
  <si>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</si>
  <si>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</si>
  <si>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</si>
  <si>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</si>
  <si>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</si>
  <si>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</si>
  <si>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</si>
  <si>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</si>
  <si>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</si>
  <si>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</si>
  <si>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</si>
  <si>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</si>
  <si>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</si>
  <si>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</si>
  <si>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</si>
  <si>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</si>
  <si>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</si>
  <si>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</si>
  <si>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</si>
  <si>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</si>
  <si>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</si>
  <si>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</si>
  <si>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</si>
  <si>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</si>
  <si>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</si>
  <si>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</si>
  <si>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</si>
  <si>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</si>
  <si>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</si>
  <si>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</si>
  <si>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</si>
  <si>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</si>
  <si>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</si>
  <si>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</si>
  <si>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</si>
  <si>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</si>
  <si>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</si>
  <si>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</si>
  <si>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</si>
  <si>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</si>
  <si>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</si>
  <si>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</si>
  <si>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</si>
  <si>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</si>
  <si>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</si>
  <si>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</si>
  <si>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</si>
  <si>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</si>
  <si>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</si>
  <si>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</si>
  <si>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</si>
  <si>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</si>
  <si>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</si>
  <si>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</si>
  <si>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</si>
  <si>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</si>
  <si>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</si>
  <si>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</si>
  <si>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</si>
  <si>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</si>
  <si>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</si>
  <si>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</si>
  <si>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</si>
  <si>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</si>
  <si>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</si>
  <si>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</si>
  <si>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</si>
  <si>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</si>
  <si>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</si>
  <si>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</si>
  <si>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</si>
  <si>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</si>
  <si>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</si>
  <si>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</si>
  <si>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</si>
  <si>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</si>
  <si>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</si>
  <si>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</si>
  <si>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</si>
  <si>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</si>
  <si>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</si>
  <si>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</si>
  <si>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</si>
  <si>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</si>
  <si>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</si>
  <si>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</si>
  <si>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</si>
  <si>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</si>
  <si>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</si>
  <si>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</si>
  <si>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</si>
  <si>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</si>
  <si>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</si>
  <si>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</si>
  <si>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</si>
  <si>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</si>
  <si>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</si>
  <si>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</si>
  <si>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</si>
  <si>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</si>
  <si>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</si>
  <si>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</si>
  <si>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</si>
  <si>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</si>
  <si>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</si>
  <si>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</si>
  <si>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</si>
  <si>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</si>
  <si>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</si>
  <si>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</si>
  <si>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</si>
  <si>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</si>
  <si>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</si>
  <si>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</si>
  <si>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</si>
  <si>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</si>
  <si>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</si>
  <si>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</si>
  <si>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</si>
  <si>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</si>
  <si>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</si>
  <si>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</si>
  <si>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</si>
  <si>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</si>
  <si>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</si>
  <si>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</si>
  <si>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</si>
  <si>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</si>
  <si>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</si>
  <si>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</si>
  <si>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</si>
  <si>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</si>
  <si>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</si>
  <si>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</si>
  <si>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</si>
  <si>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</si>
  <si>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</si>
  <si>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</si>
  <si>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</si>
  <si>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</si>
  <si>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</si>
  <si>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</si>
  <si>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</si>
  <si>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</si>
  <si>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</si>
  <si>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</si>
  <si>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</si>
  <si>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</si>
  <si>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</si>
  <si>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</si>
  <si>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</si>
  <si>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</si>
  <si>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</si>
  <si>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</si>
  <si>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</si>
  <si>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</si>
  <si>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</si>
  <si>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</si>
  <si>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</si>
  <si>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</si>
  <si>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</si>
  <si>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</si>
  <si>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</si>
  <si>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</si>
  <si>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</si>
  <si>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</si>
  <si>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</si>
  <si>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</si>
  <si>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</si>
  <si>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</si>
  <si>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</si>
  <si>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</si>
  <si>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</si>
  <si>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</si>
  <si>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</si>
  <si>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</si>
  <si>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</si>
  <si>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</si>
  <si>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</si>
  <si>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</si>
  <si>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</si>
  <si>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</si>
  <si>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</si>
  <si>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</si>
  <si>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</si>
  <si>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</si>
  <si>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</si>
  <si>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</si>
  <si>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</si>
  <si>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</si>
  <si>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</si>
  <si>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</si>
  <si>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</si>
  <si>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</si>
  <si>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</si>
  <si>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</si>
  <si>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</si>
  <si>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</si>
  <si>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</si>
  <si>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</si>
  <si>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</si>
  <si>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</si>
  <si>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</si>
  <si>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</si>
  <si>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</si>
  <si>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</si>
  <si>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</si>
  <si>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</si>
  <si>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</si>
  <si>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</si>
  <si>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</si>
  <si>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</si>
  <si>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</si>
  <si>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</si>
  <si>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</si>
  <si>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</si>
  <si>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</si>
  <si>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</si>
  <si>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</si>
  <si>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</si>
  <si>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</si>
  <si>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</si>
  <si>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</si>
  <si>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</si>
  <si>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</si>
  <si>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</si>
  <si>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</si>
  <si>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</si>
  <si>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</si>
  <si>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</si>
  <si>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</si>
  <si>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</si>
  <si>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</si>
  <si>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</si>
  <si>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</si>
  <si>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</si>
  <si>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</si>
  <si>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</si>
  <si>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</si>
  <si>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</si>
  <si>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</si>
  <si>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</si>
  <si>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</si>
  <si>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</si>
  <si>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</si>
  <si>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</si>
  <si>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</si>
  <si>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</si>
  <si>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</si>
  <si>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</si>
  <si>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</si>
  <si>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</si>
  <si>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</si>
  <si>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</si>
  <si>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</si>
  <si>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</si>
  <si>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</si>
  <si>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</si>
  <si>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</si>
  <si>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</si>
  <si>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</si>
  <si>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</si>
  <si>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</si>
  <si>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</si>
  <si>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</si>
  <si>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</si>
  <si>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</si>
  <si>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</si>
  <si>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</si>
  <si>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</si>
  <si>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</si>
  <si>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</si>
  <si>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</si>
  <si>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</si>
  <si>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</si>
  <si>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</si>
  <si>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</si>
  <si>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</si>
  <si>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</si>
  <si>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</si>
  <si>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</si>
  <si>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</si>
  <si>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</si>
  <si>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</si>
  <si>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</si>
  <si>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</si>
  <si>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</si>
  <si>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</si>
  <si>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</si>
  <si>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</si>
  <si>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</si>
  <si>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</si>
  <si>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</si>
  <si>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</si>
  <si>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</si>
  <si>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</si>
  <si>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</si>
  <si>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</si>
  <si>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</si>
  <si>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</si>
  <si>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</si>
  <si>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</si>
  <si>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</si>
  <si>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</si>
  <si>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</si>
  <si>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</si>
  <si>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</si>
  <si>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</si>
  <si>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</si>
  <si>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</si>
  <si>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</si>
  <si>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</si>
  <si>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</si>
  <si>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</si>
  <si>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</si>
  <si>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</si>
  <si>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</si>
  <si>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</si>
  <si>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</si>
  <si>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</si>
  <si>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</si>
  <si>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</si>
  <si>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</si>
  <si>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</si>
  <si>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</si>
  <si>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</si>
  <si>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</si>
  <si>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</si>
  <si>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</si>
  <si>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</si>
  <si>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</si>
  <si>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</si>
  <si>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</si>
  <si>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</si>
  <si>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</si>
  <si>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</si>
  <si>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</si>
  <si>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</si>
  <si>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</si>
  <si>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</si>
  <si>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</si>
  <si>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</si>
  <si>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</si>
  <si>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</si>
  <si>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</si>
  <si>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</si>
  <si>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</si>
  <si>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</si>
  <si>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</si>
  <si>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</si>
  <si>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</si>
  <si>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</si>
  <si>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</si>
  <si>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</si>
  <si>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</si>
  <si>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</si>
  <si>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</si>
  <si>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</si>
  <si>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</si>
  <si>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</si>
  <si>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</si>
  <si>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</si>
  <si>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</si>
  <si>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</si>
  <si>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</si>
  <si>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</si>
  <si>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</si>
  <si>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</si>
  <si>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</si>
  <si>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</si>
  <si>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</si>
  <si>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</si>
  <si>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</si>
  <si>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</si>
  <si>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</si>
  <si>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</si>
  <si>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</si>
  <si>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</si>
  <si>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</si>
  <si>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</si>
  <si>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</si>
  <si>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</si>
  <si>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</si>
  <si>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</si>
  <si>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</si>
  <si>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</si>
  <si>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</si>
  <si>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</si>
  <si>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</si>
  <si>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</si>
  <si>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</si>
  <si>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</si>
  <si>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</si>
  <si>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</si>
  <si>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</si>
  <si>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</si>
  <si>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</si>
  <si>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</si>
  <si>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</si>
  <si>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</si>
  <si>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</si>
  <si>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</si>
  <si>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</si>
  <si>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</si>
  <si>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</si>
  <si>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</si>
  <si>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</si>
  <si>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</si>
  <si>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</si>
  <si>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</si>
  <si>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</si>
  <si>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</si>
  <si>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</si>
  <si>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</si>
  <si>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</si>
  <si>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</si>
  <si>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</si>
  <si>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</si>
  <si>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</si>
  <si>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</si>
  <si>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</si>
  <si>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</si>
  <si>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</si>
  <si>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</si>
  <si>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</si>
  <si>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</si>
  <si>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</si>
  <si>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</si>
  <si>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</si>
  <si>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</si>
  <si>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</si>
  <si>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</si>
  <si>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</si>
  <si>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</si>
  <si>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</si>
  <si>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</si>
  <si>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</si>
  <si>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</si>
  <si>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</si>
  <si>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</si>
  <si>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</si>
  <si>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</si>
  <si>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</si>
  <si>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</si>
  <si>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</si>
  <si>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</si>
  <si>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</si>
  <si>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</si>
  <si>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</si>
  <si>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</si>
  <si>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</si>
  <si>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</si>
  <si>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</si>
  <si>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</si>
  <si>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</si>
  <si>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</si>
  <si>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</si>
  <si>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</si>
  <si>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</si>
  <si>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</si>
  <si>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</si>
  <si>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</si>
  <si>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</si>
  <si>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</si>
  <si>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</si>
  <si>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</si>
  <si>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</si>
  <si>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</si>
  <si>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</si>
  <si>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</si>
  <si>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</si>
  <si>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</si>
  <si>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</si>
  <si>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</si>
  <si>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</si>
  <si>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</si>
  <si>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</si>
  <si>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</si>
  <si>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</si>
  <si>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</si>
  <si>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</si>
  <si>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</si>
  <si>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</si>
  <si>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</si>
  <si>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</si>
  <si>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</si>
  <si>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</si>
  <si>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</si>
  <si>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</si>
  <si>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</si>
  <si>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</si>
  <si>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</si>
  <si>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</si>
  <si>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</si>
  <si>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</si>
  <si>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</si>
  <si>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</si>
  <si>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</si>
  <si>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</si>
  <si>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</si>
  <si>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</si>
  <si>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</si>
  <si>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</si>
  <si>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</si>
  <si>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</si>
  <si>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</si>
  <si>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</si>
  <si>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</si>
  <si>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</si>
  <si>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</si>
  <si>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</si>
  <si>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</si>
  <si>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</si>
  <si>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</si>
  <si>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</si>
  <si>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</si>
  <si>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</si>
  <si>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</si>
  <si>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</si>
  <si>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</si>
  <si>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</si>
  <si>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</si>
  <si>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</si>
  <si>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</si>
  <si>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</si>
  <si>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</si>
  <si>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</si>
  <si>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</si>
  <si>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</si>
  <si>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</si>
  <si>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</si>
  <si>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</si>
  <si>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</si>
  <si>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</si>
  <si>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</si>
  <si>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</si>
  <si>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</si>
  <si>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</si>
  <si>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</si>
  <si>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</si>
  <si>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</si>
  <si>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</si>
  <si>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</si>
  <si>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</si>
  <si>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</si>
  <si>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</si>
  <si>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</si>
  <si>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</si>
  <si>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</si>
  <si>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</si>
  <si>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</si>
  <si>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</si>
  <si>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</si>
  <si>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</si>
  <si>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</si>
  <si>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</si>
  <si>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</si>
  <si>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</si>
  <si>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</si>
  <si>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</si>
  <si>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</si>
  <si>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</si>
  <si>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</si>
  <si>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</si>
  <si>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</si>
  <si>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</si>
  <si>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</si>
  <si>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</si>
  <si>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</si>
  <si>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</si>
  <si>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</si>
  <si>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</si>
  <si>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</si>
  <si>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</si>
  <si>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</si>
  <si>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</si>
  <si>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</si>
  <si>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</si>
  <si>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</si>
  <si>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</si>
  <si>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</si>
  <si>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</si>
  <si>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</si>
  <si>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</si>
  <si>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</si>
  <si>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</si>
  <si>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</si>
  <si>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</si>
  <si>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</si>
  <si>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</si>
  <si>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</si>
  <si>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</si>
  <si>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</si>
  <si>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</si>
  <si>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</si>
  <si>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</si>
  <si>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</si>
  <si>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</si>
  <si>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</si>
  <si>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</si>
  <si>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</si>
  <si>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</si>
  <si>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</si>
  <si>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</si>
  <si>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</si>
  <si>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</si>
  <si>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</si>
  <si>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</si>
  <si>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</si>
  <si>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</si>
  <si>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</si>
  <si>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</si>
  <si>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</si>
  <si>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</si>
  <si>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</si>
  <si>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</si>
  <si>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</si>
  <si>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</si>
  <si>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</si>
  <si>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</si>
  <si>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</si>
  <si>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</si>
  <si>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</si>
  <si>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</si>
  <si>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</si>
  <si>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</si>
  <si>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</si>
  <si>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</si>
  <si>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</si>
  <si>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</si>
  <si>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</si>
  <si>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</si>
  <si>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</si>
  <si>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</si>
  <si>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</si>
  <si>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</si>
  <si>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</si>
  <si>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</si>
  <si>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</si>
  <si>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</si>
  <si>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</si>
  <si>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</si>
  <si>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</si>
  <si>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</si>
  <si>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</si>
  <si>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</si>
  <si>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</si>
  <si>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</si>
  <si>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</si>
  <si>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</si>
  <si>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</si>
  <si>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</si>
  <si>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</si>
  <si>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</si>
  <si>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</si>
  <si>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</si>
  <si>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</si>
  <si>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</si>
  <si>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</si>
  <si>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</si>
  <si>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</si>
  <si>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</si>
  <si>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</si>
  <si>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</si>
  <si>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</si>
  <si>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</si>
  <si>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</si>
  <si>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</si>
  <si>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</si>
  <si>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</si>
  <si>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</si>
  <si>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</si>
  <si>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</si>
  <si>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</si>
  <si>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</si>
  <si>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</si>
  <si>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</si>
  <si>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</si>
  <si>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</si>
  <si>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</si>
  <si>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</si>
  <si>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</si>
  <si>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</si>
  <si>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</si>
  <si>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</si>
  <si>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</si>
  <si>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</si>
  <si>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</si>
  <si>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</si>
  <si>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</si>
  <si>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</si>
  <si>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</si>
  <si>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</si>
  <si>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</si>
  <si>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</si>
  <si>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</si>
  <si>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</si>
  <si>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</si>
  <si>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</si>
  <si>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</si>
  <si>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</si>
  <si>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</si>
  <si>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</si>
  <si>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</si>
  <si>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</si>
  <si>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</si>
  <si>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</si>
  <si>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</si>
  <si>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</si>
  <si>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</si>
  <si>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</si>
  <si>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</si>
  <si>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</si>
  <si>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</si>
  <si>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</si>
  <si>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</si>
  <si>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</si>
  <si>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</si>
  <si>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</si>
  <si>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</si>
  <si>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</si>
  <si>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</si>
  <si>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</si>
  <si>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</si>
  <si>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</si>
  <si>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</si>
  <si>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</si>
  <si>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</si>
  <si>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</si>
  <si>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</si>
  <si>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</si>
  <si>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</si>
  <si>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</si>
  <si>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</si>
  <si>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</si>
  <si>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</si>
  <si>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</si>
  <si>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</si>
  <si>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</si>
  <si>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</si>
  <si>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</si>
  <si>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</si>
  <si>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</si>
  <si>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</si>
  <si>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</si>
  <si>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</si>
  <si>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</si>
  <si>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</si>
  <si>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</si>
  <si>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</si>
  <si>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</si>
  <si>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</si>
  <si>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</si>
  <si>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</si>
  <si>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</si>
  <si>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</si>
  <si>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</si>
  <si>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</si>
  <si>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</si>
  <si>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</si>
  <si>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</si>
  <si>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</si>
  <si>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</si>
  <si>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</si>
  <si>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</si>
  <si>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</si>
  <si>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</si>
  <si>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</si>
  <si>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</si>
  <si>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</si>
  <si>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</si>
  <si>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</si>
  <si>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</si>
  <si>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</si>
  <si>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</si>
  <si>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</si>
  <si>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</si>
  <si>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</si>
  <si>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</si>
  <si>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</si>
  <si>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</si>
  <si>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</si>
  <si>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</si>
  <si>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</si>
  <si>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</si>
  <si>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</si>
  <si>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</si>
  <si>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</si>
  <si>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</si>
  <si>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</si>
  <si>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</si>
  <si>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</si>
  <si>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</si>
  <si>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</si>
  <si>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</si>
  <si>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</si>
  <si>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</si>
  <si>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</si>
  <si>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</si>
  <si>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</si>
  <si>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</si>
  <si>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</si>
  <si>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</si>
  <si>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</si>
  <si>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</si>
  <si>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</si>
  <si>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</si>
  <si>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</si>
  <si>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</si>
  <si>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</si>
  <si>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</si>
  <si>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</si>
  <si>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</si>
  <si>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</si>
  <si>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</si>
  <si>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</si>
  <si>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</si>
  <si>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</si>
  <si>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</si>
  <si>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</si>
  <si>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</si>
  <si>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</si>
  <si>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</si>
  <si>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</si>
  <si>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</si>
  <si>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</si>
  <si>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</si>
  <si>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</si>
  <si>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</si>
  <si>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</si>
  <si>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</si>
  <si>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</si>
  <si>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</si>
  <si>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</si>
  <si>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</si>
  <si>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</si>
  <si>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</si>
  <si>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</si>
  <si>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</si>
  <si>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</si>
  <si>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</si>
  <si>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</si>
  <si>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</si>
  <si>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</si>
  <si>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</si>
  <si>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</si>
  <si>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</si>
  <si>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</si>
  <si>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</si>
  <si>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</si>
  <si>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</si>
  <si>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</si>
  <si>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</si>
  <si>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</si>
  <si>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</si>
  <si>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</si>
  <si>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</si>
  <si>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</si>
  <si>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</si>
  <si>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</si>
  <si>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</si>
  <si>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</si>
  <si>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</si>
  <si>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</si>
  <si>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</si>
  <si>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</si>
  <si>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</si>
  <si>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</si>
  <si>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</si>
  <si>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</si>
  <si>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</si>
  <si>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</si>
  <si>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</si>
  <si>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</si>
  <si>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</si>
  <si>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</si>
  <si>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</si>
  <si>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</si>
  <si>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</si>
  <si>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</si>
  <si>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</si>
  <si>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</si>
  <si>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</si>
  <si>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</si>
  <si>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</si>
  <si>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</si>
  <si>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</si>
  <si>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</si>
  <si>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</si>
  <si>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</si>
  <si>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</si>
  <si>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</si>
  <si>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</si>
  <si>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</si>
  <si>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</si>
  <si>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</si>
  <si>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</si>
  <si>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</si>
  <si>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</si>
  <si>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</si>
  <si>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</si>
  <si>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</si>
  <si>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</si>
  <si>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</si>
  <si>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</si>
  <si>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</si>
  <si>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</si>
  <si>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</si>
  <si>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</si>
  <si>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</si>
  <si>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</si>
  <si>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</si>
  <si>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</si>
  <si>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</si>
  <si>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</si>
  <si>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</si>
  <si>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</si>
  <si>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</si>
  <si>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</si>
  <si>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</si>
  <si>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</si>
  <si>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</si>
  <si>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</si>
  <si>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</si>
  <si>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</si>
  <si>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</si>
  <si>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</si>
  <si>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</si>
  <si>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</si>
  <si>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</si>
  <si>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</si>
  <si>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</si>
  <si>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</si>
  <si>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</si>
  <si>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</si>
  <si>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</si>
  <si>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</si>
  <si>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</si>
  <si>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</si>
  <si>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</si>
  <si>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</si>
  <si>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</si>
  <si>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</si>
  <si>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</si>
  <si>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</si>
  <si>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</si>
  <si>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</si>
  <si>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</si>
  <si>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</si>
  <si>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</si>
  <si>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</si>
  <si>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</si>
  <si>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</si>
  <si>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</si>
  <si>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</si>
  <si>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</si>
  <si>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</si>
  <si>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</si>
  <si>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</si>
  <si>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</si>
  <si>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</si>
  <si>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</si>
  <si>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</si>
  <si>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</si>
  <si>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</si>
  <si>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</si>
  <si>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</si>
  <si>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</si>
  <si>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</si>
  <si>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</si>
  <si>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</si>
  <si>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</si>
  <si>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</si>
  <si>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</si>
  <si>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</si>
  <si>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</si>
  <si>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</si>
  <si>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</si>
  <si>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</si>
  <si>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</si>
  <si>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</si>
  <si>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</si>
  <si>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</si>
  <si>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</si>
  <si>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</si>
  <si>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</si>
  <si>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</si>
  <si>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</si>
  <si>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</si>
  <si>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</si>
  <si>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</si>
  <si>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</si>
  <si>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</si>
  <si>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</si>
  <si>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</si>
  <si>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</si>
  <si>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</si>
  <si>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</si>
  <si>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</si>
  <si>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</si>
  <si>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</si>
  <si>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</si>
  <si>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</si>
  <si>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</si>
  <si>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</si>
  <si>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</si>
  <si>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</si>
  <si>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</si>
  <si>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</si>
  <si>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</si>
  <si>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</si>
  <si>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</si>
  <si>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</si>
  <si>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</si>
  <si>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</si>
  <si>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</si>
  <si>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</si>
  <si>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</si>
  <si>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</si>
  <si>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</si>
  <si>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</si>
  <si>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</si>
  <si>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</si>
  <si>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</si>
  <si>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</si>
  <si>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</si>
  <si>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</si>
  <si>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</si>
  <si>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</si>
  <si>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</si>
  <si>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</si>
  <si>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</si>
  <si>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</si>
  <si>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</si>
  <si>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</si>
  <si>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</si>
  <si>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</si>
  <si>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</si>
  <si>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</si>
  <si>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</si>
  <si>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</si>
  <si>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</si>
  <si>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</si>
  <si>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</si>
  <si>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</si>
  <si>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</si>
  <si>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</si>
  <si>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</si>
  <si>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</si>
  <si>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</si>
  <si>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</si>
  <si>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</si>
  <si>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</si>
  <si>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</si>
  <si>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</si>
  <si>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</si>
  <si>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</si>
  <si>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</si>
  <si>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</si>
  <si>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</si>
  <si>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</si>
  <si>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</si>
  <si>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</si>
  <si>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</si>
  <si>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</si>
  <si>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</si>
  <si>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</si>
  <si>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</si>
  <si>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</si>
  <si>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</si>
  <si>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</si>
  <si>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</si>
  <si>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</si>
  <si>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</si>
  <si>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</si>
  <si>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</si>
  <si>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</si>
  <si>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</si>
  <si>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</si>
  <si>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</si>
  <si>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</si>
  <si>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</si>
  <si>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</si>
  <si>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</si>
  <si>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</si>
  <si>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</si>
  <si>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</si>
  <si>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</si>
  <si>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</si>
  <si>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</si>
  <si>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</si>
  <si>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</si>
  <si>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</si>
  <si>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</si>
  <si>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</si>
  <si>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</si>
  <si>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</si>
  <si>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</si>
  <si>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</si>
  <si>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</si>
  <si>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</si>
  <si>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</si>
  <si>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</si>
  <si>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</si>
  <si>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</si>
  <si>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</si>
  <si>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</si>
  <si>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</si>
  <si>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</si>
  <si>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</si>
  <si>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</si>
  <si>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</si>
  <si>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</si>
  <si>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</si>
  <si>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</si>
  <si>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</si>
  <si>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</si>
  <si>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</si>
  <si>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</si>
  <si>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</si>
  <si>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</si>
  <si>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</si>
  <si>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</si>
  <si>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</si>
  <si>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</si>
  <si>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</si>
  <si>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</si>
  <si>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</si>
  <si>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</si>
  <si>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</si>
  <si>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</si>
  <si>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</si>
  <si>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</si>
  <si>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</si>
  <si>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</si>
  <si>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</si>
  <si>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</si>
  <si>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</si>
  <si>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</si>
  <si>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</si>
  <si>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</si>
  <si>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</si>
  <si>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</si>
  <si>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</si>
  <si>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</si>
  <si>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</si>
  <si>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</si>
  <si>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</si>
  <si>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</si>
  <si>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</si>
  <si>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</si>
  <si>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</si>
  <si>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</si>
  <si>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</si>
  <si>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</si>
  <si>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</si>
  <si>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</si>
  <si>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</si>
  <si>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</si>
  <si>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</si>
  <si>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</si>
  <si>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</si>
  <si>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</si>
  <si>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</si>
  <si>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</si>
  <si>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</si>
  <si>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</si>
  <si>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</si>
  <si>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</si>
  <si>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</si>
  <si>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</si>
  <si>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</si>
  <si>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</si>
  <si>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</si>
  <si>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</si>
  <si>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</si>
  <si>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</si>
  <si>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</si>
  <si>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</si>
  <si>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</si>
  <si>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</si>
  <si>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</si>
  <si>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</si>
  <si>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</si>
  <si>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</si>
  <si>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</si>
  <si>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</si>
  <si>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</si>
  <si>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</si>
  <si>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</si>
  <si>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</si>
  <si>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</si>
  <si>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</si>
  <si>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</si>
  <si>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</si>
  <si>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</si>
  <si>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</si>
  <si>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</si>
  <si>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</si>
  <si>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</si>
  <si>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</si>
  <si>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</si>
  <si>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</si>
  <si>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</si>
  <si>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</si>
  <si>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</si>
  <si>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</si>
  <si>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</si>
  <si>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</si>
  <si>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</si>
  <si>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</si>
  <si>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</si>
  <si>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</si>
  <si>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</si>
  <si>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</si>
  <si>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</si>
  <si>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</si>
  <si>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</si>
  <si>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</si>
  <si>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</si>
  <si>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</si>
  <si>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</si>
  <si>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</si>
  <si>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</si>
  <si>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</si>
  <si>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</si>
  <si>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</si>
  <si>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</si>
  <si>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</si>
  <si>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</si>
  <si>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</si>
  <si>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</si>
  <si>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</si>
  <si>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</si>
  <si>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</si>
  <si>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</si>
  <si>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</si>
  <si>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</si>
  <si>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</si>
  <si>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</si>
  <si>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</si>
  <si>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</si>
  <si>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</si>
  <si>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</si>
  <si>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</si>
  <si>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</si>
  <si>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</si>
  <si>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</si>
  <si>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</si>
  <si>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</si>
  <si>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</si>
  <si>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</si>
  <si>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</si>
  <si>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</si>
  <si>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</si>
  <si>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</si>
  <si>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</si>
  <si>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</si>
  <si>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</si>
  <si>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</si>
  <si>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</si>
  <si>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</si>
  <si>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</si>
  <si>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</si>
  <si>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</si>
  <si>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</si>
  <si>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</si>
  <si>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</si>
  <si>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</si>
  <si>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</si>
  <si>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</si>
  <si>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</si>
  <si>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</si>
  <si>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</si>
  <si>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</si>
  <si>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</si>
  <si>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</si>
  <si>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</si>
  <si>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</si>
  <si>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</si>
  <si>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</si>
  <si>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</si>
  <si>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</si>
  <si>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</si>
  <si>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</si>
  <si>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</si>
  <si>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</si>
  <si>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</si>
  <si>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</si>
  <si>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</si>
  <si>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</si>
  <si>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</si>
  <si>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</si>
  <si>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</si>
  <si>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</si>
  <si>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</si>
  <si>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</si>
  <si>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</si>
  <si>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</si>
  <si>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</si>
  <si>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</si>
  <si>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</si>
  <si>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</si>
  <si>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</si>
  <si>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</si>
  <si>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</si>
  <si>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</si>
  <si>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</si>
  <si>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</si>
  <si>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</si>
  <si>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</si>
  <si>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</si>
  <si>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</si>
  <si>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</si>
  <si>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</si>
  <si>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</si>
  <si>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</si>
  <si>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</si>
  <si>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</si>
  <si>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</si>
  <si>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</si>
  <si>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</si>
  <si>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</si>
  <si>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</si>
  <si>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</si>
  <si>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</si>
  <si>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</si>
  <si>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</si>
  <si>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</si>
  <si>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</si>
  <si>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</si>
  <si>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</si>
  <si>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</si>
  <si>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</si>
  <si>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</si>
  <si>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</si>
  <si>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</si>
  <si>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</si>
  <si>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</si>
  <si>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</si>
  <si>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</si>
  <si>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</si>
  <si>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</si>
  <si>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</si>
  <si>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</si>
  <si>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</si>
  <si>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</si>
  <si>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</si>
  <si>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</si>
  <si>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</si>
  <si>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</si>
  <si>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</si>
  <si>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</si>
  <si>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</si>
  <si>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</si>
  <si>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</si>
  <si>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</si>
  <si>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</si>
  <si>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</si>
  <si>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</si>
  <si>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</si>
  <si>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</si>
  <si>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</si>
  <si>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</si>
  <si>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</si>
  <si>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</si>
  <si>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</si>
  <si>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</si>
  <si>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</si>
  <si>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</si>
  <si>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</si>
  <si>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</si>
  <si>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</si>
  <si>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</si>
  <si>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</si>
  <si>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</si>
  <si>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</si>
  <si>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</si>
  <si>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</si>
  <si>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</si>
  <si>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</si>
  <si>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</si>
  <si>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</si>
  <si>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</si>
  <si>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</si>
  <si>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</si>
  <si>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</si>
  <si>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</si>
  <si>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</si>
  <si>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</si>
  <si>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</si>
  <si>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</si>
  <si>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</si>
  <si>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</si>
  <si>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</si>
  <si>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</si>
  <si>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</si>
  <si>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</si>
  <si>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</si>
  <si>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</si>
  <si>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</si>
  <si>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</si>
  <si>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</si>
  <si>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</si>
  <si>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</si>
  <si>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</si>
  <si>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</si>
  <si>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</si>
  <si>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</si>
  <si>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</si>
  <si>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</si>
  <si>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</si>
  <si>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</si>
  <si>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</si>
  <si>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</si>
  <si>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</si>
  <si>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</si>
  <si>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</si>
  <si>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</si>
  <si>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</si>
  <si>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</si>
  <si>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</si>
  <si>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</si>
  <si>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</si>
  <si>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</si>
  <si>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</si>
  <si>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</si>
  <si>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</si>
  <si>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</si>
  <si>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</si>
  <si>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</si>
  <si>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</si>
  <si>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</si>
  <si>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</si>
  <si>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</si>
  <si>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</si>
  <si>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</si>
  <si>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</si>
  <si>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</si>
  <si>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</si>
  <si>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</si>
  <si>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</si>
  <si>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</si>
  <si>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</si>
  <si>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</si>
  <si>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</si>
  <si>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</si>
  <si>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</si>
  <si>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</si>
  <si>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</si>
  <si>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</si>
  <si>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</si>
  <si>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</si>
  <si>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</si>
  <si>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</si>
  <si>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</si>
  <si>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</si>
  <si>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</si>
  <si>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</si>
  <si>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</si>
  <si>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</si>
  <si>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</si>
  <si>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</si>
  <si>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</si>
  <si>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</si>
  <si>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</si>
  <si>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</si>
  <si>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</si>
  <si>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</si>
  <si>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</si>
  <si>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</si>
  <si>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</si>
  <si>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</si>
  <si>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</si>
  <si>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</si>
  <si>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</si>
  <si>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</si>
  <si>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</si>
  <si>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</si>
  <si>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</si>
  <si>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</si>
  <si>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</si>
  <si>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</si>
  <si>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</si>
  <si>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</si>
  <si>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</si>
  <si>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</si>
  <si>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</si>
  <si>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</si>
  <si>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</si>
  <si>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</si>
  <si>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</si>
  <si>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</si>
  <si>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</si>
  <si>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</si>
  <si>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</si>
  <si>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</si>
  <si>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</si>
  <si>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</si>
  <si>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</si>
  <si>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</si>
  <si>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</si>
  <si>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</si>
  <si>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</si>
  <si>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</si>
  <si>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</si>
  <si>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</si>
  <si>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</si>
  <si>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</si>
  <si>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</si>
  <si>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</si>
  <si>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</si>
  <si>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</si>
  <si>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</si>
  <si>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</si>
  <si>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</si>
  <si>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</si>
  <si>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</si>
  <si>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</si>
  <si>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</si>
  <si>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</si>
  <si>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</si>
  <si>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</si>
  <si>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</si>
  <si>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</si>
  <si>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</si>
  <si>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</si>
  <si>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</si>
  <si>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</si>
  <si>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</si>
  <si>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</si>
  <si>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</si>
  <si>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</si>
  <si>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</si>
  <si>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</si>
  <si>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</si>
  <si>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</si>
  <si>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</si>
  <si>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</si>
  <si>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</si>
  <si>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</si>
  <si>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</si>
  <si>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</si>
  <si>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</si>
  <si>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</si>
  <si>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</si>
  <si>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</si>
  <si>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</si>
  <si>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</si>
  <si>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</si>
  <si>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</si>
  <si>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</si>
  <si>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</si>
  <si>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</si>
  <si>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</si>
  <si>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</si>
  <si>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</si>
  <si>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</si>
  <si>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</si>
  <si>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</si>
  <si>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</si>
  <si>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</si>
  <si>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</si>
  <si>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</si>
  <si>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</si>
  <si>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</si>
  <si>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</si>
  <si>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</si>
  <si>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</si>
  <si>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</si>
  <si>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</si>
  <si>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</si>
  <si>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</si>
  <si>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</si>
  <si>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</si>
  <si>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</si>
  <si>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</si>
  <si>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</si>
  <si>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</si>
  <si>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</si>
  <si>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</si>
  <si>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</si>
  <si>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</si>
  <si>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</si>
  <si>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</si>
  <si>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</si>
  <si>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</si>
  <si>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</si>
  <si>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</si>
  <si>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</si>
  <si>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</si>
  <si>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</si>
  <si>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</si>
  <si>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</si>
  <si>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</si>
  <si>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</si>
  <si>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</si>
  <si>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</si>
  <si>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</si>
  <si>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</si>
  <si>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</si>
  <si>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</si>
  <si>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</si>
  <si>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</si>
  <si>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</si>
  <si>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</si>
  <si>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</si>
  <si>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</si>
  <si>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</si>
  <si>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</si>
  <si>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</si>
  <si>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</si>
  <si>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</si>
  <si>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</si>
  <si>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</si>
  <si>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</si>
  <si>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</si>
  <si>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</si>
  <si>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</si>
  <si>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</si>
  <si>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</si>
  <si>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</si>
  <si>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</si>
  <si>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</si>
  <si>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</si>
  <si>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</si>
  <si>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</si>
  <si>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</si>
  <si>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</si>
  <si>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</si>
  <si>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</si>
  <si>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</si>
  <si>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</si>
  <si>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</si>
  <si>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</si>
  <si>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</si>
  <si>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</si>
  <si>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</si>
  <si>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</si>
  <si>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</si>
  <si>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</si>
  <si>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</si>
  <si>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</si>
  <si>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</si>
  <si>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</si>
  <si>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</si>
  <si>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</si>
  <si>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</si>
  <si>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</si>
  <si>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</si>
  <si>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</si>
  <si>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</si>
  <si>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</si>
  <si>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</si>
  <si>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</si>
  <si>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</si>
  <si>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</si>
  <si>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</si>
  <si>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</si>
  <si>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</si>
  <si>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</si>
  <si>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</si>
  <si>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</si>
  <si>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</si>
  <si>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</si>
  <si>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</si>
  <si>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</si>
  <si>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</si>
  <si>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</si>
  <si>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</si>
  <si>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</si>
  <si>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</si>
  <si>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</si>
  <si>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</si>
  <si>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</si>
  <si>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</si>
  <si>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</si>
  <si>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</si>
  <si>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</si>
  <si>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</si>
  <si>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</si>
  <si>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</si>
  <si>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</si>
  <si>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</si>
  <si>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</si>
  <si>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</si>
  <si>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</si>
  <si>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</si>
  <si>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</si>
  <si>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</si>
  <si>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</si>
  <si>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</si>
  <si>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</si>
  <si>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</si>
  <si>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</si>
  <si>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</si>
  <si>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</si>
  <si>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</si>
  <si>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</si>
  <si>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</si>
  <si>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</si>
  <si>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</si>
  <si>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</si>
  <si>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</si>
  <si>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</si>
  <si>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</si>
  <si>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</si>
  <si>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</si>
  <si>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</si>
  <si>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</si>
  <si>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</si>
  <si>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</si>
  <si>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</si>
  <si>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</si>
  <si>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</si>
  <si>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</si>
  <si>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</si>
  <si>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</si>
  <si>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</si>
  <si>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</si>
  <si>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</si>
  <si>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</si>
  <si>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</si>
  <si>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</si>
  <si>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</si>
  <si>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</si>
  <si>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</si>
  <si>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</si>
  <si>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</si>
  <si>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</si>
  <si>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</si>
  <si>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</si>
  <si>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</si>
  <si>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</si>
  <si>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</si>
  <si>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</si>
  <si>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</si>
  <si>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</si>
  <si>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</si>
  <si>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</si>
  <si>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</si>
  <si>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</si>
  <si>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</si>
  <si>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</si>
  <si>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</si>
  <si>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</si>
  <si>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</si>
  <si>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</si>
  <si>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</si>
  <si>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</si>
  <si>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</si>
  <si>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</si>
  <si>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</si>
  <si>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</si>
  <si>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</si>
  <si>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</si>
  <si>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</si>
  <si>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</si>
  <si>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</si>
  <si>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</si>
  <si>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</si>
  <si>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</si>
  <si>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</si>
  <si>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</si>
  <si>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</si>
  <si>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</si>
  <si>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</si>
  <si>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</si>
  <si>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</si>
  <si>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</si>
  <si>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</si>
  <si>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</si>
  <si>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</si>
  <si>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</si>
  <si>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</si>
  <si>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</si>
  <si>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</si>
  <si>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</si>
  <si>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</si>
  <si>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</si>
  <si>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</si>
  <si>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</si>
  <si>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</si>
  <si>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</si>
  <si>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</si>
  <si>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</si>
  <si>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</si>
  <si>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</si>
  <si>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</si>
  <si>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</si>
  <si>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</si>
  <si>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</si>
  <si>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</si>
  <si>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</si>
  <si>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</si>
  <si>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</si>
  <si>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</si>
  <si>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</si>
  <si>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</si>
  <si>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</si>
  <si>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</si>
  <si>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</si>
  <si>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</si>
  <si>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</si>
  <si>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</si>
  <si>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</si>
  <si>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</si>
  <si>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</si>
  <si>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</si>
  <si>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</si>
  <si>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</si>
  <si>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</si>
  <si>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</si>
  <si>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</si>
  <si>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</si>
  <si>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</si>
  <si>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</si>
  <si>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</si>
  <si>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</si>
  <si>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</si>
  <si>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</si>
  <si>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</si>
  <si>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</si>
  <si>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</si>
  <si>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</si>
  <si>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</si>
  <si>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</si>
  <si>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</si>
  <si>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</si>
  <si>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</si>
  <si>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</si>
  <si>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</si>
  <si>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</si>
  <si>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</si>
  <si>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</si>
  <si>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</si>
  <si>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</si>
  <si>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</si>
  <si>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</si>
  <si>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</si>
  <si>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</si>
  <si>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</si>
  <si>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</si>
  <si>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</si>
  <si>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</si>
  <si>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</si>
  <si>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</si>
  <si>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</si>
  <si>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</si>
  <si>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</si>
  <si>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</si>
  <si>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</si>
  <si>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</si>
  <si>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</si>
  <si>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</si>
  <si>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</si>
  <si>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</si>
  <si>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</si>
  <si>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</si>
  <si>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</si>
  <si>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</si>
  <si>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</si>
  <si>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</si>
  <si>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</si>
  <si>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</si>
  <si>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</si>
  <si>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</si>
  <si>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</si>
  <si>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</si>
  <si>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</si>
  <si>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</si>
  <si>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</si>
  <si>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</si>
  <si>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</si>
  <si>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</si>
  <si>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</si>
  <si>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</si>
  <si>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</si>
  <si>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</si>
  <si>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</si>
  <si>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</si>
  <si>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</si>
  <si>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</si>
  <si>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</si>
  <si>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</si>
  <si>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</si>
  <si>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</si>
  <si>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</si>
  <si>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</si>
  <si>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</si>
  <si>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</si>
  <si>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</si>
  <si>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</si>
  <si>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</si>
  <si>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</si>
  <si>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</si>
  <si>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</si>
  <si>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</si>
  <si>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</si>
  <si>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</si>
  <si>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</si>
  <si>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</si>
  <si>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</si>
  <si>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</si>
  <si>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</si>
  <si>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</si>
  <si>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</si>
  <si>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</si>
  <si>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</si>
  <si>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</si>
  <si>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</si>
  <si>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</si>
  <si>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</si>
  <si>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</si>
  <si>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</si>
  <si>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</si>
  <si>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</si>
  <si>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</si>
  <si>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</si>
  <si>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</si>
  <si>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</si>
  <si>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</si>
  <si>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</si>
  <si>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</si>
  <si>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</si>
  <si>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</si>
  <si>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</si>
  <si>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</si>
  <si>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</si>
  <si>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</si>
  <si>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</si>
  <si>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</si>
  <si>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</si>
  <si>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</si>
  <si>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</si>
  <si>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</si>
  <si>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</si>
  <si>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</si>
  <si>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</si>
  <si>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</si>
  <si>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</si>
  <si>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</si>
  <si>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</si>
  <si>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</si>
  <si>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</si>
  <si>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</si>
  <si>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</si>
  <si>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</si>
  <si>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</si>
  <si>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</si>
  <si>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</si>
  <si>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</si>
  <si>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</si>
  <si>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</si>
  <si>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</si>
  <si>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</si>
  <si>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</si>
  <si>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</si>
  <si>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</si>
  <si>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</si>
  <si>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</si>
  <si>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</si>
  <si>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</si>
  <si>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</si>
  <si>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</si>
  <si>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</si>
  <si>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</si>
  <si>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</si>
  <si>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</si>
  <si>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</si>
  <si>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</si>
  <si>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</si>
  <si>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</si>
  <si>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</si>
  <si>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</si>
  <si>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</si>
  <si>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</si>
  <si>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</si>
  <si>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</si>
  <si>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</si>
  <si>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</si>
  <si>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</si>
  <si>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</si>
  <si>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</si>
  <si>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</si>
  <si>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</si>
  <si>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</si>
  <si>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</si>
  <si>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</si>
  <si>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</si>
  <si>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</si>
  <si>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</si>
  <si>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</si>
  <si>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</si>
  <si>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</si>
  <si>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</si>
  <si>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</si>
  <si>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</si>
  <si>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</si>
  <si>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</si>
  <si>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</si>
  <si>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</si>
  <si>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</si>
  <si>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</si>
  <si>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</si>
  <si>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</si>
  <si>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</si>
  <si>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</si>
  <si>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</si>
  <si>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</si>
  <si>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</si>
  <si>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</si>
  <si>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</si>
  <si>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</si>
  <si>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</si>
  <si>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</si>
  <si>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</si>
  <si>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</si>
  <si>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</si>
  <si>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</si>
  <si>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</si>
  <si>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</si>
  <si>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</si>
  <si>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</si>
  <si>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</si>
  <si>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</si>
  <si>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</si>
  <si>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</si>
  <si>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</si>
  <si>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</si>
  <si>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</si>
  <si>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</si>
  <si>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</si>
  <si>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</si>
  <si>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</si>
  <si>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</si>
  <si>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</si>
  <si>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</si>
  <si>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</si>
  <si>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</si>
  <si>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</si>
  <si>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</si>
  <si>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</si>
  <si>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</si>
  <si>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</si>
  <si>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</si>
  <si>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</si>
  <si>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</si>
  <si>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</si>
  <si>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</si>
  <si>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</si>
  <si>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</si>
  <si>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</si>
  <si>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</si>
  <si>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</si>
  <si>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</si>
  <si>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</si>
  <si>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</si>
  <si>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</si>
  <si>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</si>
  <si>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</si>
  <si>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</si>
  <si>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</si>
  <si>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</si>
  <si>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</si>
  <si>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</si>
  <si>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</si>
  <si>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</si>
  <si>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</si>
  <si>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</si>
  <si>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</si>
  <si>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</si>
  <si>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</si>
  <si>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</si>
  <si>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</si>
  <si>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</si>
  <si>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</si>
  <si>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</si>
  <si>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</si>
  <si>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</si>
  <si>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</si>
  <si>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</si>
  <si>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</si>
  <si>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</si>
  <si>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</si>
  <si>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</si>
  <si>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</si>
  <si>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</si>
  <si>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</si>
  <si>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</si>
  <si>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</si>
  <si>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</si>
  <si>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</si>
  <si>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</si>
  <si>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</si>
  <si>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</si>
  <si>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</si>
  <si>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</si>
  <si>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</si>
  <si>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</si>
  <si>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</si>
  <si>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</si>
  <si>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</si>
  <si>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</si>
  <si>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</si>
  <si>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</si>
  <si>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</si>
  <si>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</si>
  <si>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</si>
  <si>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</si>
  <si>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</si>
  <si>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</si>
  <si>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</si>
  <si>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</si>
  <si>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</si>
  <si>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</si>
  <si>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</si>
  <si>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</si>
  <si>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</si>
  <si>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</si>
  <si>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</si>
  <si>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</si>
  <si>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</si>
  <si>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</si>
  <si>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</si>
  <si>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</si>
  <si>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</si>
  <si>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</si>
  <si>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</si>
  <si>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</si>
  <si>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</si>
  <si>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</si>
  <si>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</si>
  <si>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</si>
  <si>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</si>
  <si>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</si>
  <si>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</si>
  <si>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</si>
  <si>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</si>
  <si>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</si>
  <si>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</si>
  <si>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</si>
  <si>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</si>
  <si>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</si>
  <si>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</si>
  <si>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</si>
  <si>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</si>
  <si>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</si>
  <si>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</si>
  <si>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</si>
  <si>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</si>
  <si>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</si>
  <si>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</si>
  <si>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</si>
  <si>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</si>
  <si>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</si>
  <si>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</si>
  <si>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</si>
  <si>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</si>
  <si>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</si>
  <si>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</si>
  <si>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</si>
  <si>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</si>
  <si>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</si>
  <si>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</si>
  <si>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</si>
  <si>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</si>
  <si>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</si>
  <si>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</si>
  <si>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</si>
  <si>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</si>
  <si>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</si>
  <si>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</si>
  <si>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</si>
  <si>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</si>
  <si>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</si>
  <si>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</si>
  <si>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</si>
  <si>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</si>
  <si>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</si>
  <si>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</si>
  <si>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</si>
  <si>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</si>
  <si>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</si>
  <si>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</si>
  <si>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</si>
  <si>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</si>
  <si>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</si>
  <si>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</si>
  <si>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</si>
  <si>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</si>
  <si>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</si>
  <si>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</si>
  <si>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</si>
  <si>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</si>
  <si>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</si>
  <si>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</si>
  <si>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</si>
  <si>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</si>
  <si>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</si>
  <si>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</si>
  <si>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</si>
  <si>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</si>
  <si>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</si>
  <si>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</si>
  <si>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</si>
  <si>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</si>
  <si>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</si>
  <si>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</si>
  <si>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</si>
  <si>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</si>
  <si>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</si>
  <si>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</si>
  <si>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</si>
  <si>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</si>
  <si>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</si>
  <si>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</si>
  <si>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</si>
  <si>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</si>
  <si>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</si>
  <si>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</si>
  <si>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</si>
  <si>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</si>
  <si>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</si>
  <si>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</si>
  <si>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</si>
  <si>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</si>
  <si>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</si>
  <si>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</si>
  <si>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</si>
  <si>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</si>
  <si>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</si>
  <si>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</si>
  <si>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</si>
  <si>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</si>
  <si>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</si>
  <si>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</si>
  <si>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</si>
  <si>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</si>
  <si>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</si>
  <si>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</si>
  <si>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</si>
  <si>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</si>
  <si>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</si>
  <si>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</si>
  <si>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</si>
  <si>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</si>
  <si>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</si>
  <si>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</si>
  <si>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</si>
  <si>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</si>
  <si>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</si>
  <si>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</si>
  <si>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</si>
  <si>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</si>
  <si>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</si>
  <si>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</si>
  <si>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</si>
  <si>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</si>
  <si>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</si>
  <si>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</si>
  <si>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</si>
  <si>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</si>
  <si>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</si>
  <si>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</si>
  <si>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</si>
  <si>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</si>
  <si>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</si>
  <si>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</si>
  <si>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</si>
  <si>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</si>
  <si>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</si>
  <si>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</si>
  <si>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</si>
  <si>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</si>
  <si>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</si>
  <si>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</si>
  <si>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</si>
  <si>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</si>
  <si>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</si>
  <si>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</si>
  <si>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</si>
  <si>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</si>
  <si>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</si>
  <si>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</si>
  <si>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</si>
  <si>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</si>
  <si>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</si>
  <si>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</si>
  <si>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</si>
  <si>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</si>
  <si>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</si>
  <si>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</si>
  <si>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</si>
  <si>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</si>
  <si>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</si>
  <si>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</si>
  <si>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</si>
  <si>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</si>
  <si>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</si>
  <si>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</si>
  <si>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</si>
  <si>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</si>
  <si>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</si>
  <si>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</si>
  <si>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</si>
  <si>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</si>
  <si>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</si>
  <si>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</si>
  <si>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</si>
  <si>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</si>
  <si>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</si>
  <si>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</si>
  <si>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</si>
  <si>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</si>
  <si>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</si>
  <si>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</si>
  <si>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</si>
  <si>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</si>
  <si>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</si>
  <si>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</si>
  <si>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</si>
  <si>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</si>
  <si>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</si>
  <si>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</si>
  <si>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</si>
  <si>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</si>
  <si>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</si>
  <si>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</si>
  <si>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</si>
  <si>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</si>
  <si>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</si>
  <si>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</si>
  <si>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</si>
  <si>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</si>
  <si>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</si>
  <si>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</si>
  <si>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</si>
  <si>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</si>
  <si>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</si>
  <si>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</si>
  <si>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</si>
  <si>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</si>
  <si>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</si>
  <si>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</si>
  <si>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</si>
  <si>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</si>
  <si>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</si>
  <si>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</si>
  <si>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</si>
  <si>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</si>
  <si>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</si>
  <si>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</si>
  <si>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</si>
  <si>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</si>
  <si>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</si>
  <si>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</si>
  <si>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</si>
  <si>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</si>
  <si>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</si>
  <si>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</si>
  <si>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</si>
  <si>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</si>
  <si>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</si>
  <si>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</si>
  <si>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</si>
  <si>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</si>
  <si>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</si>
  <si>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</si>
  <si>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</si>
  <si>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</si>
  <si>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</si>
  <si>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</si>
  <si>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</si>
  <si>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</si>
  <si>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</si>
  <si>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</si>
  <si>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</si>
  <si>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</si>
  <si>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</si>
  <si>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</si>
  <si>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</si>
  <si>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</si>
  <si>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</si>
  <si>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</si>
  <si>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</si>
  <si>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</si>
  <si>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</si>
  <si>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</si>
  <si>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</si>
  <si>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</si>
  <si>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</si>
  <si>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</si>
  <si>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</si>
  <si>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</si>
  <si>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</si>
  <si>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</si>
  <si>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</si>
  <si>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</si>
  <si>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</si>
  <si>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</si>
  <si>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</si>
  <si>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</si>
  <si>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</si>
  <si>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</si>
  <si>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</si>
  <si>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</si>
  <si>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</si>
  <si>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</si>
  <si>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</si>
  <si>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</si>
  <si>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</si>
  <si>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</si>
  <si>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</si>
  <si>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</si>
  <si>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</si>
  <si>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</si>
  <si>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</si>
  <si>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</si>
  <si>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</si>
  <si>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</si>
  <si>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</si>
  <si>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</si>
  <si>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</si>
  <si>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</si>
  <si>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</si>
  <si>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</si>
  <si>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</si>
  <si>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</si>
  <si>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</si>
  <si>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</si>
  <si>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</si>
  <si>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</si>
  <si>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</si>
  <si>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</si>
  <si>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</si>
  <si>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</si>
  <si>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</si>
  <si>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</si>
  <si>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</si>
  <si>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</si>
  <si>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</si>
  <si>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</si>
  <si>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</si>
  <si>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</si>
  <si>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</si>
  <si>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</si>
  <si>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</si>
  <si>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</si>
  <si>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</si>
  <si>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</si>
  <si>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</si>
  <si>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</si>
  <si>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</si>
  <si>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</si>
  <si>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</si>
  <si>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</si>
  <si>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</si>
  <si>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</si>
  <si>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</si>
  <si>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</si>
  <si>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</si>
  <si>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</si>
  <si>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</si>
  <si>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</si>
  <si>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</si>
  <si>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</si>
  <si>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</si>
  <si>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</si>
  <si>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</si>
  <si>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</si>
  <si>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</si>
  <si>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</si>
  <si>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</si>
  <si>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</si>
  <si>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</si>
  <si>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</si>
  <si>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</si>
  <si>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</si>
  <si>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</si>
  <si>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</si>
  <si>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</si>
  <si>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</si>
  <si>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</si>
  <si>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</si>
  <si>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</si>
  <si>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</si>
  <si>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</si>
  <si>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</si>
  <si>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</si>
  <si>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</si>
  <si>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</si>
  <si>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</si>
  <si>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</si>
  <si>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</si>
  <si>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</si>
  <si>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</si>
  <si>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</si>
  <si>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</si>
  <si>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</si>
  <si>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</si>
  <si>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</si>
  <si>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</si>
  <si>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</si>
  <si>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</si>
  <si>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</si>
  <si>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</si>
  <si>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</si>
  <si>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</si>
  <si>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</si>
  <si>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</si>
  <si>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</si>
  <si>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</si>
  <si>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</si>
  <si>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</si>
  <si>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</si>
  <si>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</si>
  <si>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</si>
  <si>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</si>
  <si>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</si>
  <si>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</si>
  <si>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</si>
  <si>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</si>
  <si>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</si>
  <si>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</si>
  <si>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</si>
  <si>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</si>
  <si>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</si>
  <si>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</si>
  <si>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</si>
  <si>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</si>
  <si>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</si>
  <si>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</si>
  <si>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</si>
  <si>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</si>
  <si>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</si>
  <si>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</si>
  <si>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</si>
  <si>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</si>
  <si>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</si>
  <si>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</si>
  <si>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</si>
  <si>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</si>
  <si>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</si>
  <si>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</si>
  <si>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</si>
  <si>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</si>
  <si>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</si>
  <si>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</si>
  <si>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</si>
  <si>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</si>
  <si>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</si>
  <si>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</si>
  <si>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</si>
  <si>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</si>
  <si>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</si>
  <si>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</si>
  <si>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</si>
  <si>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</si>
  <si>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</si>
  <si>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</si>
  <si>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</si>
  <si>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</si>
  <si>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</si>
  <si>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</si>
  <si>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</si>
  <si>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</si>
  <si>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</si>
  <si>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</si>
  <si>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</si>
  <si>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</si>
  <si>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</si>
  <si>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</si>
  <si>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</si>
  <si>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</si>
  <si>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</si>
  <si>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</si>
  <si>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</si>
  <si>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</si>
  <si>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</si>
  <si>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</si>
  <si>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</si>
  <si>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</si>
  <si>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</si>
  <si>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</si>
  <si>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</si>
  <si>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</si>
  <si>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</si>
  <si>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</si>
  <si>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</si>
  <si>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</si>
  <si>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</si>
  <si>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</si>
  <si>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</si>
  <si>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</si>
  <si>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</si>
  <si>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</si>
  <si>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</si>
  <si>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</si>
  <si>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</si>
  <si>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</si>
  <si>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</si>
  <si>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</si>
  <si>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</si>
  <si>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</si>
  <si>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</si>
  <si>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</si>
  <si>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</si>
  <si>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</si>
  <si>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</si>
  <si>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</si>
  <si>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</si>
  <si>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</si>
  <si>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</si>
  <si>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</si>
  <si>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</si>
  <si>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</si>
  <si>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</si>
  <si>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</si>
  <si>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</si>
  <si>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</si>
  <si>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</si>
  <si>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</si>
  <si>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</si>
  <si>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</si>
  <si>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</si>
  <si>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</si>
  <si>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</si>
  <si>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</si>
  <si>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</si>
  <si>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</si>
  <si>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</si>
  <si>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</si>
  <si>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</si>
  <si>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</si>
  <si>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</si>
  <si>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</si>
  <si>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</si>
  <si>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</si>
  <si>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</si>
  <si>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</si>
  <si>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</si>
  <si>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</si>
  <si>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</si>
  <si>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</si>
  <si>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</si>
  <si>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</si>
  <si>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</si>
  <si>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</si>
  <si>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</si>
  <si>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</si>
  <si>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</si>
  <si>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</si>
  <si>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</si>
  <si>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</si>
  <si>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</si>
  <si>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</si>
  <si>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</si>
  <si>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</si>
  <si>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</si>
  <si>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</si>
  <si>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</si>
  <si>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</si>
  <si>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</si>
  <si>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</si>
  <si>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</si>
  <si>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</si>
  <si>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</si>
  <si>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</si>
  <si>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</si>
  <si>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</si>
  <si>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</si>
  <si>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</si>
  <si>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</si>
  <si>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</si>
  <si>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</si>
  <si>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</si>
  <si>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</si>
  <si>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</si>
  <si>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</si>
  <si>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</si>
  <si>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</si>
  <si>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</si>
  <si>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</si>
  <si>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</si>
  <si>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</si>
  <si>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</si>
  <si>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</si>
  <si>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</si>
  <si>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</si>
  <si>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</si>
  <si>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</si>
  <si>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</si>
  <si>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</si>
  <si>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</si>
  <si>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</si>
  <si>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</si>
  <si>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</si>
  <si>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</si>
  <si>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</si>
  <si>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</si>
  <si>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</si>
  <si>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</si>
  <si>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</si>
  <si>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</si>
  <si>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</si>
  <si>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</si>
  <si>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</si>
  <si>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</si>
  <si>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</si>
  <si>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</si>
  <si>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</si>
  <si>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</si>
  <si>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</si>
  <si>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</si>
  <si>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</si>
  <si>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</si>
  <si>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</si>
  <si>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</si>
  <si>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</si>
  <si>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</si>
  <si>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</si>
  <si>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</si>
  <si>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</si>
  <si>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</si>
  <si>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</si>
  <si>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</si>
  <si>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</si>
  <si>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</si>
  <si>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</si>
  <si>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</si>
  <si>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</si>
  <si>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</si>
  <si>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</si>
  <si>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</si>
  <si>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</si>
  <si>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</si>
  <si>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</si>
  <si>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</si>
  <si>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</si>
  <si>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</si>
  <si>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</si>
  <si>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</si>
  <si>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</si>
  <si>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</si>
  <si>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</si>
  <si>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</si>
  <si>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</si>
  <si>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</si>
  <si>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</si>
  <si>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</si>
  <si>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</si>
  <si>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</si>
  <si>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</si>
  <si>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</si>
  <si>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</si>
  <si>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</si>
  <si>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</si>
  <si>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</si>
  <si>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</si>
  <si>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</si>
  <si>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</si>
  <si>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</si>
  <si>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</si>
  <si>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</si>
  <si>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</si>
  <si>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</si>
  <si>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</si>
  <si>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</si>
  <si>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</si>
  <si>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</si>
  <si>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</si>
  <si>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</si>
  <si>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</si>
  <si>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</si>
  <si>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</si>
  <si>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</si>
  <si>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</si>
  <si>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</si>
  <si>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</si>
  <si>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</si>
  <si>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</si>
  <si>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</si>
  <si>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</si>
  <si>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</si>
  <si>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</si>
  <si>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</si>
  <si>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</si>
  <si>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</si>
  <si>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</si>
  <si>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</si>
  <si>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</si>
  <si>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</si>
  <si>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</si>
  <si>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</si>
  <si>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</si>
  <si>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</si>
  <si>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</si>
  <si>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</si>
  <si>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</si>
  <si>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</si>
  <si>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</si>
  <si>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</si>
  <si>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</si>
  <si>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</si>
  <si>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</si>
  <si>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</si>
  <si>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</si>
  <si>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</si>
  <si>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</si>
  <si>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</si>
  <si>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</si>
  <si>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</si>
  <si>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</si>
  <si>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</si>
  <si>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</si>
  <si>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</si>
  <si>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</si>
  <si>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</si>
  <si>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</si>
  <si>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</si>
  <si>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</si>
  <si>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</si>
  <si>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</si>
  <si>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</si>
  <si>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</si>
  <si>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</si>
  <si>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</si>
  <si>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</si>
  <si>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</si>
  <si>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</si>
  <si>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</si>
  <si>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</si>
  <si>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</si>
  <si>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</si>
  <si>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</si>
  <si>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</si>
  <si>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</si>
  <si>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</si>
  <si>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</si>
  <si>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</si>
  <si>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</si>
  <si>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</si>
  <si>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</si>
  <si>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</si>
  <si>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</si>
  <si>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</si>
  <si>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</si>
  <si>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</si>
  <si>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</si>
  <si>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</si>
  <si>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</si>
  <si>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</si>
  <si>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</si>
  <si>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</si>
  <si>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</si>
  <si>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</si>
  <si>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</si>
  <si>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</si>
  <si>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</si>
  <si>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</si>
  <si>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</si>
  <si>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</si>
  <si>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</si>
  <si>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</si>
  <si>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</si>
  <si>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</si>
  <si>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</si>
  <si>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</si>
  <si>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</si>
  <si>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</si>
  <si>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</si>
  <si>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</si>
  <si>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</si>
  <si>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</si>
  <si>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</si>
  <si>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</si>
  <si>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</si>
  <si>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</si>
  <si>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</si>
  <si>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</si>
  <si>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</si>
  <si>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</si>
  <si>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</si>
  <si>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</si>
  <si>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</si>
  <si>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</si>
  <si>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</si>
  <si>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</si>
  <si>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</si>
  <si>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</si>
  <si>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</si>
  <si>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</si>
  <si>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</si>
  <si>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</si>
  <si>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</si>
  <si>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</si>
  <si>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</si>
  <si>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</si>
  <si>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</si>
  <si>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</si>
  <si>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</si>
  <si>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</si>
  <si>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</si>
  <si>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</si>
  <si>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</si>
  <si>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</si>
  <si>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</si>
  <si>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</si>
  <si>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</si>
  <si>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</si>
  <si>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</si>
  <si>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</si>
  <si>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</si>
  <si>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</si>
  <si>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</si>
  <si>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</si>
  <si>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</si>
  <si>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</si>
  <si>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</si>
  <si>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</si>
  <si>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</si>
  <si>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</si>
  <si>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</si>
  <si>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</si>
  <si>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</si>
  <si>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</si>
  <si>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</si>
  <si>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</si>
  <si>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</si>
  <si>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</si>
  <si>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</si>
  <si>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</si>
  <si>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</si>
  <si>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</si>
  <si>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</si>
  <si>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</si>
  <si>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</si>
  <si>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</si>
  <si>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</si>
  <si>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</si>
  <si>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</si>
  <si>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</si>
  <si>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</si>
  <si>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</si>
  <si>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</si>
  <si>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</si>
  <si>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</si>
  <si>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</si>
  <si>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</si>
  <si>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</si>
  <si>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</si>
  <si>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</si>
  <si>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</si>
  <si>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</si>
  <si>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</si>
  <si>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</si>
  <si>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</si>
  <si>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</si>
  <si>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</si>
  <si>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</si>
  <si>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</si>
  <si>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</si>
  <si>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</si>
  <si>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</si>
  <si>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</si>
  <si>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</si>
  <si>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</si>
  <si>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</si>
  <si>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</si>
  <si>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</si>
  <si>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</si>
  <si>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</si>
  <si>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</si>
  <si>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</si>
  <si>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</si>
  <si>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</si>
  <si>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</si>
  <si>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</si>
  <si>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</si>
  <si>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</si>
  <si>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</si>
  <si>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</si>
  <si>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</si>
  <si>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</si>
  <si>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</si>
  <si>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</si>
  <si>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</si>
  <si>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</si>
  <si>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</si>
  <si>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</si>
  <si>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</si>
  <si>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</si>
  <si>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</si>
  <si>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</si>
  <si>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</si>
  <si>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</si>
  <si>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</si>
  <si>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</si>
  <si>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</si>
  <si>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</si>
  <si>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</si>
  <si>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</si>
  <si>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</si>
  <si>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</si>
  <si>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</si>
  <si>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</si>
  <si>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</si>
  <si>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</si>
  <si>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</si>
  <si>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</si>
  <si>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</si>
  <si>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</si>
  <si>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</si>
  <si>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</si>
  <si>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</si>
  <si>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</si>
  <si>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</si>
  <si>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</si>
  <si>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</si>
  <si>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</si>
  <si>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</si>
  <si>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</si>
  <si>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</si>
  <si>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</si>
  <si>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</si>
  <si>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</si>
  <si>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</si>
  <si>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</si>
  <si>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</si>
  <si>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</si>
  <si>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</si>
  <si>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</si>
  <si>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</si>
  <si>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</si>
  <si>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</si>
  <si>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</si>
  <si>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</si>
  <si>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</si>
  <si>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</si>
  <si>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</si>
  <si>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</si>
  <si>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</si>
  <si>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</si>
  <si>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</si>
  <si>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</si>
  <si>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</si>
  <si>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</si>
  <si>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</si>
  <si>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</si>
  <si>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</si>
  <si>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</si>
  <si>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</si>
  <si>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</si>
  <si>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</si>
  <si>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</si>
  <si>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</si>
  <si>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</si>
  <si>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</si>
  <si>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</si>
  <si>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</si>
  <si>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</si>
  <si>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</si>
  <si>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</si>
  <si>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</si>
  <si>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</si>
  <si>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</si>
  <si>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</si>
  <si>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</si>
  <si>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</si>
  <si>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</si>
  <si>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</si>
  <si>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</si>
  <si>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</si>
  <si>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</si>
  <si>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</si>
  <si>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</si>
  <si>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</si>
  <si>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</si>
  <si>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</si>
  <si>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</si>
  <si>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</si>
  <si>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</si>
  <si>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</si>
  <si>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</si>
  <si>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</si>
  <si>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</si>
  <si>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</si>
  <si>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</si>
  <si>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</si>
  <si>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</si>
  <si>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</si>
  <si>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</si>
  <si>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</si>
  <si>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</si>
  <si>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</si>
  <si>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</si>
  <si>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</si>
  <si>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</si>
  <si>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</si>
  <si>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</si>
  <si>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</si>
  <si>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</si>
  <si>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</si>
  <si>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</si>
  <si>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</si>
  <si>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</si>
  <si>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</si>
  <si>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</si>
  <si>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</si>
  <si>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</si>
  <si>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</si>
  <si>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</si>
  <si>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</si>
  <si>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</si>
  <si>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</si>
  <si>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</si>
  <si>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</si>
  <si>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</si>
  <si>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</si>
  <si>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</si>
  <si>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</si>
  <si>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</si>
  <si>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</si>
  <si>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</si>
  <si>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</si>
  <si>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</si>
  <si>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</si>
  <si>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</si>
  <si>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</si>
  <si>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</si>
  <si>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</si>
  <si>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</si>
  <si>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</si>
  <si>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</si>
  <si>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</si>
  <si>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</si>
  <si>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</si>
  <si>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</si>
  <si>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</si>
  <si>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</si>
  <si>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</si>
  <si>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</si>
  <si>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</si>
  <si>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</si>
  <si>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</si>
  <si>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</si>
  <si>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</si>
  <si>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</si>
  <si>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</si>
  <si>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</si>
  <si>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</si>
  <si>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</si>
  <si>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</si>
  <si>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</si>
  <si>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</si>
  <si>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</si>
  <si>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</si>
  <si>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</si>
  <si>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</si>
  <si>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</si>
  <si>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</si>
  <si>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</si>
  <si>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</si>
  <si>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</si>
  <si>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</si>
  <si>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</si>
  <si>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</si>
  <si>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</si>
  <si>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</si>
  <si>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</si>
  <si>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</si>
  <si>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</si>
  <si>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</si>
  <si>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</si>
  <si>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</si>
  <si>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</si>
  <si>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</si>
  <si>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</si>
  <si>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</si>
  <si>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</si>
  <si>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</si>
  <si>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</si>
  <si>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</si>
  <si>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</si>
  <si>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</si>
  <si>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</si>
  <si>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</si>
  <si>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</si>
  <si>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</si>
  <si>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</si>
  <si>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</si>
  <si>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</si>
  <si>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</si>
  <si>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</si>
  <si>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</si>
  <si>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</si>
  <si>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</si>
  <si>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</si>
  <si>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</si>
  <si>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</si>
  <si>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</si>
  <si>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</si>
  <si>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</si>
  <si>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</si>
  <si>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</si>
  <si>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</si>
  <si>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</si>
  <si>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</si>
  <si>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</si>
  <si>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</si>
  <si>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</si>
  <si>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</si>
  <si>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</si>
  <si>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</si>
  <si>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</si>
  <si>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</si>
  <si>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</si>
  <si>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</si>
  <si>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</si>
  <si>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</si>
  <si>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</si>
  <si>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</si>
  <si>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</si>
  <si>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</si>
  <si>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</si>
  <si>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</si>
  <si>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</si>
  <si>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</si>
  <si>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</si>
  <si>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</si>
  <si>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</si>
  <si>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</si>
  <si>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</si>
  <si>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</si>
  <si>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</si>
  <si>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</si>
  <si>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</si>
  <si>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</si>
  <si>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</si>
  <si>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</si>
  <si>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</si>
  <si>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</si>
  <si>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</si>
  <si>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</si>
  <si>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</si>
  <si>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</si>
  <si>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</si>
  <si>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</si>
  <si>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</si>
  <si>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</si>
  <si>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</si>
  <si>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</si>
  <si>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</si>
  <si>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</si>
  <si>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</si>
  <si>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</si>
  <si>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</si>
  <si>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</si>
  <si>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</si>
  <si>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</si>
  <si>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</si>
  <si>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</si>
  <si>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</si>
  <si>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</si>
  <si>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</si>
  <si>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</si>
  <si>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</si>
  <si>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</si>
  <si>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</si>
  <si>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</si>
  <si>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</si>
  <si>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</si>
  <si>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</si>
  <si>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</si>
  <si>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</si>
  <si>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</si>
  <si>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</si>
  <si>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</si>
  <si>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</si>
  <si>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</si>
  <si>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</si>
  <si>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</si>
  <si>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</si>
  <si>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</si>
  <si>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</si>
  <si>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</si>
  <si>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</si>
  <si>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</si>
  <si>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</si>
  <si>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</si>
  <si>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</si>
  <si>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</si>
  <si>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</si>
  <si>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</si>
  <si>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</si>
  <si>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</si>
  <si>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</si>
  <si>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</si>
  <si>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</si>
  <si>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</si>
  <si>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</si>
  <si>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</si>
  <si>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</si>
  <si>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</si>
  <si>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</si>
  <si>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</si>
  <si>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</si>
  <si>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</si>
  <si>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</si>
  <si>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</si>
  <si>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</si>
  <si>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</si>
  <si>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</si>
  <si>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</si>
  <si>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</si>
  <si>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</si>
  <si>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</si>
  <si>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</si>
  <si>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</si>
  <si>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</si>
  <si>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</si>
  <si>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</si>
  <si>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</si>
  <si>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</si>
  <si>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</si>
  <si>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</si>
  <si>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</si>
  <si>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</si>
  <si>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</si>
  <si>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</si>
  <si>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</si>
  <si>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</si>
  <si>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</si>
  <si>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</si>
  <si>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</si>
  <si>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</si>
  <si>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</si>
  <si>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</si>
  <si>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</si>
  <si>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</si>
  <si>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</si>
  <si>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</si>
  <si>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</si>
  <si>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</si>
  <si>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</si>
  <si>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</si>
  <si>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</si>
  <si>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</si>
  <si>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</si>
  <si>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</si>
  <si>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</si>
  <si>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</si>
  <si>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</si>
  <si>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</si>
  <si>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</si>
  <si>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</si>
  <si>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</si>
  <si>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</si>
  <si>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</si>
  <si>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</si>
  <si>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</si>
  <si>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</si>
  <si>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</si>
  <si>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</si>
  <si>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</si>
  <si>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</si>
  <si>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</si>
  <si>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</si>
  <si>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</si>
  <si>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</si>
  <si>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</si>
  <si>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</si>
  <si>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</si>
  <si>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</si>
  <si>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</si>
  <si>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</si>
  <si>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</si>
  <si>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</si>
  <si>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</si>
  <si>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</si>
  <si>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</si>
  <si>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</si>
  <si>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</si>
  <si>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</si>
  <si>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</si>
  <si>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</si>
  <si>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</si>
  <si>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</si>
  <si>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</si>
  <si>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</si>
  <si>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</si>
  <si>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</si>
  <si>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</si>
  <si>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</si>
  <si>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</si>
  <si>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</si>
  <si>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</si>
  <si>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</si>
  <si>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</si>
  <si>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</si>
  <si>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</si>
  <si>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</si>
  <si>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</si>
  <si>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</si>
  <si>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</si>
  <si>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</si>
  <si>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</si>
  <si>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</si>
  <si>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</si>
  <si>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</si>
  <si>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</si>
  <si>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</si>
  <si>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</si>
  <si>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</si>
  <si>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</si>
  <si>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</si>
  <si>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</si>
  <si>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</si>
  <si>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</si>
  <si>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</si>
  <si>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</si>
  <si>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</si>
  <si>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</si>
  <si>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</si>
  <si>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</si>
  <si>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</si>
  <si>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</si>
  <si>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</si>
  <si>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</si>
  <si>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</si>
  <si>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</si>
  <si>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</si>
  <si>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</si>
  <si>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</si>
  <si>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</si>
  <si>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</si>
  <si>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</si>
  <si>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</si>
  <si>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</si>
  <si>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</si>
  <si>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</si>
  <si>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</si>
  <si>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</si>
  <si>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</si>
  <si>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</si>
  <si>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</si>
  <si>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</si>
  <si>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</si>
  <si>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</si>
  <si>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</si>
  <si>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</si>
  <si>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</si>
  <si>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</si>
  <si>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</si>
  <si>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</si>
  <si>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</si>
  <si>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</si>
  <si>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</si>
  <si>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</si>
  <si>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</si>
  <si>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</si>
  <si>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</si>
  <si>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</si>
  <si>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</si>
  <si>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</si>
  <si>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</si>
  <si>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</si>
  <si>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</si>
  <si>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</si>
  <si>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</si>
  <si>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</si>
  <si>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</si>
  <si>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</si>
  <si>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</si>
  <si>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</si>
  <si>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</si>
  <si>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</si>
  <si>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</si>
  <si>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</si>
  <si>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</si>
  <si>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</si>
  <si>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</si>
  <si>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</si>
  <si>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</si>
  <si>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</si>
  <si>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</si>
  <si>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</si>
  <si>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</si>
  <si>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</si>
  <si>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</si>
  <si>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</si>
  <si>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</si>
  <si>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</si>
  <si>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</si>
  <si>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</si>
  <si>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</si>
  <si>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</si>
  <si>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</si>
  <si>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</si>
  <si>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</si>
  <si>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</si>
  <si>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</si>
  <si>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</si>
  <si>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</si>
  <si>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</si>
  <si>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</si>
  <si>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</si>
  <si>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</si>
  <si>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</si>
  <si>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</si>
  <si>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</si>
  <si>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</si>
  <si>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</si>
  <si>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</si>
  <si>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</si>
  <si>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</si>
  <si>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</si>
  <si>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</si>
  <si>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</si>
  <si>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</si>
  <si>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</si>
  <si>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</si>
  <si>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</si>
  <si>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</si>
  <si>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</si>
  <si>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</si>
  <si>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</si>
  <si>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</si>
  <si>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</si>
  <si>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</si>
  <si>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</si>
  <si>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</si>
  <si>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</si>
  <si>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</si>
  <si>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</si>
  <si>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</si>
  <si>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</si>
  <si>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</si>
  <si>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</si>
  <si>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</si>
  <si>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</si>
  <si>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</si>
  <si>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</si>
  <si>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</si>
  <si>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</si>
  <si>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</si>
  <si>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</si>
  <si>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</si>
  <si>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</si>
  <si>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</si>
  <si>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</si>
  <si>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</si>
  <si>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</si>
  <si>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</si>
  <si>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</si>
  <si>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</si>
  <si>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</si>
  <si>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</si>
  <si>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</si>
  <si>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</si>
  <si>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</si>
  <si>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</si>
  <si>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</si>
  <si>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</si>
  <si>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</si>
  <si>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</si>
  <si>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</si>
  <si>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</si>
  <si>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</si>
  <si>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</si>
  <si>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</si>
  <si>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</si>
  <si>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</si>
  <si>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</si>
  <si>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</si>
  <si>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</si>
  <si>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</si>
  <si>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</si>
  <si>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</si>
  <si>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</si>
  <si>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</si>
  <si>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</si>
  <si>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</si>
  <si>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</si>
  <si>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</si>
  <si>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</si>
  <si>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</si>
  <si>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</si>
  <si>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</si>
  <si>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</si>
  <si>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</si>
  <si>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</si>
  <si>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</si>
  <si>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</si>
  <si>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</si>
  <si>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</si>
  <si>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</si>
  <si>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</si>
  <si>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</si>
  <si>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</si>
  <si>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</si>
  <si>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</si>
  <si>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</si>
  <si>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</si>
  <si>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</si>
  <si>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</si>
  <si>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</si>
  <si>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</si>
  <si>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</si>
  <si>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</si>
  <si>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</si>
  <si>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</si>
  <si>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</si>
  <si>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</si>
  <si>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</si>
  <si>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</si>
  <si>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</si>
  <si>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</si>
  <si>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</si>
  <si>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</si>
  <si>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</si>
  <si>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</si>
  <si>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</si>
  <si>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</si>
  <si>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</si>
  <si>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</si>
  <si>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</si>
  <si>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</si>
  <si>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</si>
  <si>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</si>
  <si>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</si>
  <si>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</si>
  <si>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</si>
  <si>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</si>
  <si>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</si>
  <si>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</si>
  <si>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</si>
  <si>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</si>
  <si>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</si>
  <si>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</si>
  <si>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</si>
  <si>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</si>
  <si>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</si>
  <si>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</si>
  <si>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</si>
  <si>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</si>
  <si>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</si>
  <si>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</si>
  <si>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</si>
  <si>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</si>
  <si>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</si>
  <si>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</si>
  <si>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</si>
  <si>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</si>
  <si>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</si>
  <si>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</si>
  <si>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</si>
  <si>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</si>
  <si>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</si>
  <si>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</si>
  <si>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</si>
  <si>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</si>
  <si>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</si>
  <si>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</si>
  <si>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</si>
  <si>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</si>
  <si>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</si>
  <si>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</si>
  <si>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</si>
  <si>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</si>
  <si>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</si>
  <si>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</si>
  <si>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</si>
  <si>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</si>
  <si>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</si>
  <si>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</si>
  <si>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</si>
  <si>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</si>
  <si>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</si>
  <si>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</si>
  <si>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</si>
  <si>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</si>
  <si>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</si>
  <si>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</si>
  <si>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</si>
  <si>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</si>
  <si>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</si>
  <si>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</si>
  <si>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</si>
  <si>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</si>
  <si>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</si>
  <si>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</si>
  <si>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</si>
  <si>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</si>
  <si>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</si>
  <si>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</si>
  <si>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</si>
  <si>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</si>
  <si>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</si>
  <si>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</si>
  <si>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</si>
  <si>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</si>
  <si>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</si>
  <si>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</si>
  <si>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</si>
  <si>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</si>
  <si>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</si>
  <si>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</si>
  <si>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</si>
  <si>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</si>
  <si>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</si>
  <si>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</si>
  <si>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</si>
  <si>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</si>
  <si>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</si>
  <si>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</si>
  <si>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</si>
  <si>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</si>
  <si>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</si>
  <si>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</si>
  <si>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</si>
  <si>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</si>
  <si>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</si>
  <si>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</si>
  <si>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</si>
  <si>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</si>
  <si>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</si>
  <si>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</si>
  <si>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</si>
  <si>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</si>
  <si>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</si>
  <si>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</si>
  <si>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</si>
  <si>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</si>
  <si>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</si>
  <si>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</si>
  <si>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</si>
  <si>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</si>
  <si>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</si>
  <si>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</si>
  <si>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</si>
  <si>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</si>
  <si>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</si>
  <si>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</si>
  <si>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</si>
  <si>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</si>
  <si>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</si>
  <si>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</si>
  <si>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</si>
  <si>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</si>
  <si>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</si>
  <si>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</si>
  <si>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</si>
  <si>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</si>
  <si>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</si>
  <si>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</si>
  <si>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</si>
  <si>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</si>
  <si>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</si>
  <si>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</si>
  <si>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</si>
  <si>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</si>
  <si>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</si>
  <si>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</si>
  <si>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</si>
  <si>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</si>
  <si>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</si>
  <si>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</si>
  <si>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</si>
  <si>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</si>
  <si>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</si>
  <si>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</si>
  <si>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</si>
  <si>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</si>
  <si>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</si>
  <si>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</si>
  <si>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</si>
  <si>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</si>
  <si>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</si>
  <si>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</si>
  <si>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</si>
  <si>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</si>
  <si>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</si>
  <si>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</si>
  <si>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</si>
  <si>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</si>
  <si>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</si>
  <si>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</si>
  <si>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</si>
  <si>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</si>
  <si>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</si>
  <si>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</si>
  <si>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</si>
  <si>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</si>
  <si>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</si>
  <si>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</si>
  <si>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</si>
  <si>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</si>
  <si>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</si>
  <si>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</si>
  <si>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</si>
  <si>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</si>
  <si>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</si>
  <si>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</si>
  <si>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</si>
  <si>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</si>
  <si>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</si>
  <si>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</si>
  <si>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</si>
  <si>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</si>
  <si>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</si>
  <si>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</si>
  <si>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</si>
  <si>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</si>
  <si>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</si>
  <si>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</si>
  <si>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</si>
  <si>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</si>
  <si>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</si>
  <si>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</si>
  <si>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</si>
  <si>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</si>
  <si>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</si>
  <si>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</si>
  <si>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</si>
  <si>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</si>
  <si>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</si>
  <si>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</si>
  <si>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</si>
  <si>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</si>
  <si>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</si>
  <si>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</si>
  <si>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</si>
  <si>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</si>
  <si>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</si>
  <si>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</si>
  <si>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</si>
  <si>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</si>
  <si>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</si>
  <si>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</si>
  <si>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</si>
  <si>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</si>
  <si>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</si>
  <si>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</si>
  <si>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</si>
  <si>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</si>
  <si>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</si>
  <si>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</si>
  <si>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</si>
  <si>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</si>
  <si>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</si>
  <si>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</si>
  <si>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</si>
  <si>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</si>
  <si>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</si>
  <si>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</si>
  <si>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</si>
  <si>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</si>
  <si>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</si>
  <si>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</si>
  <si>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</si>
  <si>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</si>
  <si>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</si>
  <si>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</si>
  <si>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</si>
  <si>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</si>
  <si>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</si>
  <si>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</si>
  <si>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</si>
  <si>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</si>
  <si>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</si>
  <si>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</si>
  <si>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</si>
  <si>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</si>
  <si>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</si>
  <si>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</si>
  <si>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</si>
  <si>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</si>
  <si>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</si>
  <si>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</si>
  <si>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</si>
  <si>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</si>
  <si>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</si>
  <si>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</si>
  <si>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</si>
  <si>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</si>
  <si>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</si>
  <si>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</si>
  <si>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</si>
  <si>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</si>
  <si>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</si>
  <si>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</si>
  <si>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</si>
  <si>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</si>
  <si>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</si>
  <si>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</si>
  <si>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</si>
  <si>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</si>
  <si>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</si>
  <si>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</si>
  <si>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</si>
  <si>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</si>
  <si>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</si>
  <si>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</si>
  <si>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</si>
  <si>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</si>
  <si>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</si>
  <si>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</si>
  <si>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</si>
  <si>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</si>
  <si>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</si>
  <si>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</si>
  <si>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</si>
  <si>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</si>
  <si>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</si>
  <si>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</si>
  <si>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</si>
  <si>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</si>
  <si>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</si>
  <si>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</si>
  <si>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</si>
  <si>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</si>
  <si>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</si>
  <si>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</si>
  <si>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</si>
  <si>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</si>
  <si>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</si>
  <si>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</si>
  <si>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</si>
  <si>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</si>
  <si>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</si>
  <si>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</si>
  <si>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</si>
  <si>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</si>
  <si>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</si>
  <si>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</si>
  <si>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</si>
  <si>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</si>
  <si>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</si>
  <si>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</si>
  <si>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</si>
  <si>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</si>
  <si>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</si>
  <si>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</si>
  <si>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</si>
  <si>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</si>
  <si>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</si>
  <si>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</si>
  <si>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</si>
  <si>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</si>
  <si>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</si>
  <si>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</si>
  <si>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</si>
  <si>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</si>
  <si>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</si>
  <si>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</si>
  <si>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</si>
  <si>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</si>
  <si>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</si>
  <si>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</si>
  <si>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</si>
  <si>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</si>
  <si>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</si>
  <si>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</si>
  <si>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</si>
  <si>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</si>
  <si>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</si>
  <si>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</si>
  <si>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</si>
  <si>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</si>
  <si>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</si>
  <si>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</si>
  <si>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</si>
  <si>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</si>
  <si>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</si>
  <si>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</si>
  <si>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</si>
  <si>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</si>
  <si>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</si>
  <si>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</si>
  <si>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</si>
  <si>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</si>
  <si>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</si>
  <si>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</si>
  <si>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</si>
  <si>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</si>
  <si>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</si>
  <si>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</si>
  <si>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</si>
  <si>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</si>
  <si>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</si>
  <si>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</si>
  <si>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</si>
  <si>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</si>
  <si>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</si>
  <si>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</si>
  <si>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</si>
  <si>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</si>
  <si>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</si>
  <si>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</si>
  <si>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</si>
  <si>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</si>
  <si>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</si>
  <si>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</si>
  <si>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</si>
  <si>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</si>
  <si>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</si>
  <si>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</si>
  <si>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</si>
  <si>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</si>
  <si>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</si>
  <si>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</si>
  <si>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</si>
  <si>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</si>
  <si>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</si>
  <si>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</si>
  <si>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</si>
  <si>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</si>
  <si>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</si>
  <si>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</si>
  <si>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</si>
  <si>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</si>
  <si>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</si>
  <si>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</si>
  <si>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</si>
  <si>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</si>
  <si>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</si>
  <si>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</si>
  <si>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</si>
  <si>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</si>
  <si>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</si>
  <si>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</si>
  <si>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</si>
  <si>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</si>
  <si>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</si>
  <si>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</si>
  <si>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</si>
  <si>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</si>
  <si>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</si>
  <si>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</si>
  <si>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</si>
  <si>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</si>
  <si>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</si>
  <si>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</si>
  <si>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</si>
  <si>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</si>
  <si>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</si>
  <si>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</si>
  <si>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</si>
  <si>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</si>
  <si>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</si>
  <si>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</si>
  <si>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</si>
  <si>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</si>
  <si>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</si>
  <si>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</si>
  <si>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</si>
  <si>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</si>
  <si>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</si>
  <si>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</si>
  <si>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</si>
  <si>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</si>
  <si>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</si>
  <si>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</si>
  <si>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</si>
  <si>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</si>
  <si>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</si>
  <si>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</si>
  <si>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</si>
  <si>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</si>
  <si>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</si>
  <si>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</si>
  <si>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</si>
  <si>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</si>
  <si>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</si>
  <si>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</si>
  <si>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</si>
  <si>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</si>
  <si>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</si>
  <si>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</si>
  <si>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</si>
  <si>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</si>
  <si>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</si>
  <si>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</si>
  <si>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</si>
  <si>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</si>
  <si>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</si>
  <si>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</si>
  <si>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</si>
  <si>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</si>
  <si>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</si>
  <si>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</si>
  <si>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</si>
  <si>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</si>
  <si>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</si>
  <si>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</si>
  <si>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</si>
  <si>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</si>
  <si>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</si>
  <si>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</si>
  <si>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</si>
  <si>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</si>
  <si>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</si>
  <si>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</si>
  <si>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</si>
  <si>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</si>
  <si>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</si>
  <si>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</si>
  <si>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</si>
  <si>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</si>
  <si>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</si>
  <si>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</si>
  <si>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</si>
  <si>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</si>
  <si>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</si>
  <si>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</si>
  <si>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</si>
  <si>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</si>
  <si>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</si>
  <si>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</si>
  <si>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</si>
  <si>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</si>
  <si>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</si>
  <si>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</si>
  <si>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</si>
  <si>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</si>
  <si>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</si>
  <si>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</si>
  <si>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</si>
  <si>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</si>
  <si>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</si>
  <si>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</si>
  <si>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</si>
  <si>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</si>
  <si>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</si>
  <si>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</si>
  <si>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</si>
  <si>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</si>
  <si>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</si>
  <si>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</si>
  <si>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</si>
  <si>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</si>
  <si>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</si>
  <si>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</si>
  <si>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</si>
  <si>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</si>
  <si>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</si>
  <si>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</si>
  <si>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</si>
  <si>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</si>
  <si>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</si>
  <si>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</si>
  <si>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</si>
  <si>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</si>
  <si>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</si>
  <si>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</si>
  <si>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</si>
  <si>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</si>
  <si>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</si>
  <si>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</si>
  <si>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</si>
  <si>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</si>
  <si>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</si>
  <si>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</si>
  <si>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</si>
  <si>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</si>
  <si>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</si>
  <si>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</si>
  <si>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</si>
  <si>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</si>
  <si>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</si>
  <si>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</si>
  <si>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</si>
  <si>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</si>
  <si>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</si>
  <si>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</si>
  <si>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</si>
  <si>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</si>
  <si>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</si>
  <si>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</si>
  <si>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</si>
  <si>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</si>
  <si>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</si>
  <si>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</si>
  <si>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</si>
  <si>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</si>
  <si>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</si>
  <si>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</si>
  <si>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</si>
  <si>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</si>
  <si>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</si>
  <si>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</si>
  <si>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</si>
  <si>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</si>
  <si>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</si>
  <si>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</si>
  <si>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</si>
  <si>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</si>
  <si>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</si>
  <si>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</si>
  <si>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</si>
  <si>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</si>
  <si>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</si>
  <si>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</si>
  <si>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</si>
  <si>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</si>
  <si>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</si>
  <si>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</si>
  <si>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</si>
  <si>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</si>
  <si>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</si>
  <si>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</si>
  <si>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</si>
  <si>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</si>
  <si>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</si>
  <si>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</si>
  <si>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</si>
  <si>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</si>
  <si>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</si>
  <si>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</si>
  <si>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</si>
  <si>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</si>
  <si>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</si>
  <si>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</si>
  <si>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</si>
  <si>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</si>
  <si>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</si>
  <si>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</si>
  <si>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</si>
  <si>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</si>
  <si>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</si>
  <si>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</si>
  <si>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</si>
  <si>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</si>
  <si>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</si>
  <si>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</si>
  <si>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</si>
  <si>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</si>
  <si>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</si>
  <si>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</si>
  <si>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</si>
  <si>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</si>
  <si>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</si>
  <si>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</si>
  <si>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</si>
  <si>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</si>
  <si>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</si>
  <si>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</si>
  <si>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</si>
  <si>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</si>
  <si>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</si>
  <si>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</si>
  <si>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</si>
  <si>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</si>
  <si>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</si>
  <si>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</si>
  <si>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</si>
  <si>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</si>
  <si>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</si>
  <si>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</si>
  <si>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</si>
  <si>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</si>
  <si>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</si>
  <si>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</si>
  <si>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</si>
  <si>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</si>
  <si>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</si>
  <si>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</si>
  <si>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</si>
  <si>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</si>
  <si>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</si>
  <si>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</si>
  <si>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</si>
  <si>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</si>
  <si>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</si>
  <si>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</si>
  <si>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</si>
  <si>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</si>
  <si>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</si>
  <si>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</si>
  <si>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</si>
  <si>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</si>
  <si>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</si>
  <si>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</si>
  <si>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</si>
  <si>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</si>
  <si>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</si>
  <si>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</si>
  <si>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</si>
  <si>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</si>
  <si>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</si>
  <si>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</si>
  <si>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</si>
  <si>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</si>
  <si>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</si>
  <si>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</si>
  <si>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</si>
  <si>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</si>
  <si>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</si>
  <si>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</si>
  <si>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</si>
  <si>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</si>
  <si>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</si>
  <si>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</si>
  <si>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</si>
  <si>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</si>
  <si>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</si>
  <si>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</si>
  <si>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</si>
  <si>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</si>
  <si>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</si>
  <si>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</si>
  <si>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</si>
  <si>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</si>
  <si>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</si>
  <si>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</si>
  <si>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</si>
  <si>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</si>
  <si>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</si>
  <si>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</si>
  <si>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</si>
  <si>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</si>
  <si>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</si>
  <si>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</si>
  <si>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</si>
  <si>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</si>
  <si>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</si>
  <si>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</si>
  <si>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</si>
  <si>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</si>
  <si>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</si>
  <si>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</si>
  <si>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</si>
  <si>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</si>
  <si>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</si>
  <si>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</si>
  <si>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</si>
  <si>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</si>
  <si>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</si>
  <si>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</si>
  <si>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</si>
  <si>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</si>
  <si>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</si>
  <si>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</si>
  <si>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</si>
  <si>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</si>
  <si>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</si>
  <si>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</si>
  <si>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</si>
  <si>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</si>
  <si>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</si>
  <si>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</si>
  <si>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</si>
  <si>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</si>
  <si>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</si>
  <si>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</si>
  <si>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</si>
  <si>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</si>
  <si>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</si>
  <si>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</si>
  <si>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</si>
  <si>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</si>
  <si>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</si>
  <si>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</si>
  <si>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</si>
  <si>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</si>
  <si>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</si>
  <si>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</si>
  <si>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</si>
  <si>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</si>
  <si>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</si>
  <si>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</si>
  <si>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</si>
  <si>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</si>
  <si>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</si>
  <si>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</si>
  <si>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</si>
  <si>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</si>
  <si>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</si>
  <si>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</si>
  <si>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</si>
  <si>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</si>
  <si>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</si>
  <si>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</si>
  <si>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</si>
  <si>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</si>
  <si>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</si>
  <si>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</si>
  <si>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</si>
  <si>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</si>
  <si>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</si>
  <si>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</si>
  <si>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</si>
  <si>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</si>
  <si>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</si>
  <si>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</si>
  <si>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</si>
  <si>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</si>
  <si>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</si>
  <si>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</si>
  <si>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</si>
  <si>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</si>
  <si>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</si>
  <si>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</si>
  <si>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</si>
  <si>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</si>
  <si>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</si>
  <si>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</si>
  <si>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</si>
  <si>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</si>
  <si>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</si>
  <si>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</si>
  <si>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</si>
  <si>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</si>
  <si>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</si>
  <si>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</si>
  <si>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</si>
  <si>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</si>
  <si>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</si>
  <si>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</si>
  <si>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</si>
  <si>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</si>
  <si>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</si>
  <si>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</si>
  <si>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</si>
  <si>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</si>
  <si>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</si>
  <si>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</si>
  <si>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</si>
  <si>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</si>
  <si>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</si>
  <si>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</si>
  <si>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</si>
  <si>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</si>
  <si>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</si>
  <si>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</si>
  <si>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</si>
  <si>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</si>
  <si>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</si>
  <si>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</si>
  <si>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</si>
  <si>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</si>
  <si>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</si>
  <si>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</si>
  <si>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</si>
  <si>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</si>
  <si>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</si>
  <si>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</si>
  <si>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</si>
  <si>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</si>
  <si>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</si>
  <si>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</si>
  <si>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</si>
  <si>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</si>
  <si>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</si>
  <si>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</si>
  <si>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</si>
  <si>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</si>
  <si>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</si>
  <si>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</si>
  <si>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</si>
  <si>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</si>
  <si>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</si>
  <si>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</si>
  <si>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</si>
  <si>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</si>
  <si>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</si>
  <si>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</si>
  <si>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</si>
  <si>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</si>
  <si>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</si>
  <si>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</si>
  <si>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</si>
  <si>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</si>
  <si>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</si>
  <si>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</si>
  <si>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</si>
  <si>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</si>
  <si>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</si>
  <si>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</si>
  <si>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</si>
  <si>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</si>
  <si>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</si>
  <si>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</si>
  <si>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</si>
  <si>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</si>
  <si>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</si>
  <si>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</si>
  <si>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</si>
  <si>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</si>
  <si>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</si>
  <si>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</si>
  <si>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</si>
  <si>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</si>
  <si>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</si>
  <si>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</si>
  <si>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</si>
  <si>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</si>
  <si>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</si>
  <si>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</si>
  <si>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</si>
  <si>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</si>
  <si>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</si>
  <si>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</si>
  <si>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</si>
  <si>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</si>
  <si>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</si>
  <si>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</si>
  <si>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</si>
  <si>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</si>
  <si>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</si>
  <si>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</si>
  <si>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</si>
  <si>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</si>
  <si>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</si>
  <si>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</si>
  <si>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</si>
  <si>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</si>
  <si>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</si>
  <si>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</si>
  <si>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</si>
  <si>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</si>
  <si>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</si>
  <si>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</si>
  <si>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</si>
  <si>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</si>
  <si>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</si>
  <si>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</si>
  <si>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</si>
  <si>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</si>
  <si>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</si>
  <si>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</si>
  <si>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</si>
  <si>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</si>
  <si>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</si>
  <si>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</si>
  <si>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</si>
  <si>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</si>
  <si>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</si>
  <si>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</si>
  <si>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</si>
  <si>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</si>
  <si>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</si>
  <si>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</si>
  <si>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</si>
  <si>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</si>
  <si>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</si>
  <si>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</si>
  <si>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</si>
  <si>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</si>
  <si>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</si>
  <si>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</si>
  <si>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</si>
  <si>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</si>
  <si>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</si>
  <si>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</si>
  <si>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</si>
  <si>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</si>
  <si>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</si>
  <si>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</si>
  <si>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</si>
  <si>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</si>
  <si>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</si>
  <si>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</si>
  <si>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</si>
  <si>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</si>
  <si>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</si>
  <si>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</si>
  <si>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</si>
  <si>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</si>
  <si>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</si>
  <si>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</si>
  <si>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</si>
  <si>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</si>
  <si>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</si>
  <si>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</si>
  <si>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</si>
  <si>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</si>
  <si>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</si>
  <si>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</si>
  <si>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</si>
  <si>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</si>
  <si>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</si>
  <si>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</si>
  <si>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</si>
  <si>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</si>
  <si>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</si>
  <si>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</si>
  <si>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</si>
  <si>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</si>
  <si>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</si>
  <si>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</si>
  <si>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</si>
  <si>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</si>
  <si>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</si>
  <si>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</si>
  <si>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</si>
  <si>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</si>
  <si>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</si>
  <si>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</si>
  <si>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</si>
  <si>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</si>
  <si>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</si>
  <si>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</si>
  <si>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</si>
  <si>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</si>
  <si>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</si>
  <si>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</si>
  <si>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</si>
  <si>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</si>
  <si>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</si>
  <si>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</si>
  <si>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</si>
  <si>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</si>
  <si>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</si>
  <si>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</si>
  <si>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</si>
  <si>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</si>
  <si>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</si>
  <si>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</si>
  <si>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</si>
  <si>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</si>
  <si>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</si>
  <si>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</si>
  <si>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</si>
  <si>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</si>
  <si>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</si>
  <si>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</si>
  <si>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</si>
  <si>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</si>
  <si>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</si>
  <si>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</si>
  <si>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</si>
  <si>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</si>
  <si>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</si>
  <si>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</si>
  <si>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</si>
  <si>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</si>
  <si>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</si>
  <si>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</si>
  <si>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</si>
  <si>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</si>
  <si>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</si>
  <si>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</si>
  <si>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</si>
  <si>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</si>
  <si>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</si>
  <si>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</si>
  <si>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</si>
  <si>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</si>
  <si>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</si>
  <si>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</si>
  <si>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</si>
  <si>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</si>
  <si>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</si>
  <si>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</si>
  <si>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</si>
  <si>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</si>
  <si>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</si>
  <si>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</si>
  <si>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</si>
  <si>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</si>
  <si>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</si>
  <si>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</si>
  <si>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</si>
  <si>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</si>
  <si>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</si>
  <si>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</si>
  <si>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</si>
  <si>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</si>
  <si>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</si>
  <si>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</si>
  <si>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</si>
  <si>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</si>
  <si>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</si>
  <si>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</si>
  <si>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</si>
  <si>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</si>
  <si>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</si>
  <si>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</si>
  <si>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</si>
  <si>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</si>
  <si>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</si>
  <si>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</si>
  <si>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</si>
  <si>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</si>
  <si>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</si>
  <si>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</si>
  <si>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</si>
  <si>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</si>
  <si>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</si>
  <si>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</si>
  <si>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</si>
  <si>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</si>
  <si>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</si>
  <si>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</si>
  <si>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</si>
  <si>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</si>
  <si>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</si>
  <si>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</si>
  <si>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</si>
  <si>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</si>
  <si>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</si>
  <si>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</si>
  <si>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</si>
  <si>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</si>
  <si>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</si>
  <si>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</si>
  <si>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</si>
  <si>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</si>
  <si>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</si>
  <si>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</si>
  <si>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</si>
  <si>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</si>
  <si>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</si>
  <si>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</si>
  <si>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</si>
  <si>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</si>
  <si>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</si>
  <si>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</si>
  <si>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</si>
  <si>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</si>
  <si>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</si>
  <si>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</si>
  <si>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</si>
  <si>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</si>
  <si>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</si>
  <si>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</si>
  <si>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</si>
  <si>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</si>
  <si>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</si>
  <si>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</si>
  <si>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</si>
  <si>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</si>
  <si>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</si>
  <si>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</si>
  <si>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</si>
  <si>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</si>
  <si>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</si>
  <si>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</si>
  <si>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</si>
  <si>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</si>
  <si>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</si>
  <si>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</si>
  <si>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</si>
  <si>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</si>
  <si>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</si>
  <si>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</si>
  <si>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</si>
  <si>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</si>
  <si>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</si>
  <si>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</si>
  <si>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</si>
  <si>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</si>
  <si>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</si>
  <si>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</si>
  <si>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</si>
  <si>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</si>
  <si>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</si>
  <si>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</si>
  <si>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</si>
  <si>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</si>
  <si>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</si>
  <si>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</si>
  <si>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</si>
  <si>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</si>
  <si>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</si>
  <si>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</si>
  <si>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</si>
  <si>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</si>
  <si>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</si>
  <si>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</si>
  <si>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</si>
  <si>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</si>
  <si>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</si>
  <si>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</si>
  <si>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</si>
  <si>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</si>
  <si>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</si>
  <si>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</si>
  <si>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</si>
  <si>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</si>
  <si>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</si>
  <si>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</si>
  <si>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</si>
  <si>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</si>
  <si>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</si>
  <si>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</si>
  <si>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</si>
  <si>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</si>
  <si>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</si>
  <si>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</si>
  <si>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</si>
  <si>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</si>
  <si>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</si>
  <si>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</si>
  <si>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</si>
  <si>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</si>
  <si>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</si>
  <si>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</si>
  <si>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</si>
  <si>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</si>
  <si>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</si>
  <si>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</si>
  <si>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</si>
  <si>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</si>
  <si>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</si>
  <si>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</si>
  <si>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</si>
  <si>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</si>
  <si>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</si>
  <si>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</si>
  <si>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</si>
  <si>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</si>
  <si>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</si>
  <si>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</si>
  <si>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</si>
  <si>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</si>
  <si>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</si>
  <si>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</si>
  <si>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</si>
  <si>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</si>
  <si>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</si>
  <si>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</si>
  <si>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</si>
  <si>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</si>
  <si>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</si>
  <si>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</si>
  <si>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</si>
  <si>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</si>
  <si>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</si>
  <si>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</si>
  <si>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</si>
  <si>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</si>
  <si>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</si>
  <si>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</si>
  <si>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</si>
  <si>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</si>
  <si>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</si>
  <si>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</si>
  <si>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</si>
  <si>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</si>
  <si>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</si>
  <si>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</si>
  <si>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</si>
  <si>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</si>
  <si>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</si>
  <si>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</si>
  <si>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</si>
  <si>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</si>
  <si>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</si>
  <si>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</si>
  <si>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</si>
  <si>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</si>
  <si>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</si>
  <si>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</si>
  <si>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</si>
  <si>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</si>
  <si>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</si>
  <si>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</si>
  <si>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</si>
  <si>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</si>
  <si>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</si>
  <si>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</si>
  <si>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</si>
  <si>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</si>
  <si>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</si>
  <si>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</si>
  <si>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</si>
  <si>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</si>
  <si>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</si>
  <si>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</si>
  <si>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</si>
  <si>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</si>
  <si>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</si>
  <si>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</si>
  <si>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</si>
  <si>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</si>
  <si>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</si>
  <si>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</si>
  <si>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</si>
  <si>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</si>
  <si>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</si>
  <si>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</si>
  <si>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</si>
  <si>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</si>
  <si>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</si>
  <si>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</si>
  <si>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</si>
  <si>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</si>
  <si>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</si>
  <si>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</si>
  <si>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</si>
  <si>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</si>
  <si>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</si>
  <si>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</si>
  <si>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</si>
  <si>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</si>
  <si>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</si>
  <si>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</si>
  <si>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</si>
  <si>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</si>
  <si>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</si>
  <si>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</si>
  <si>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</si>
  <si>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</si>
  <si>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</si>
  <si>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</si>
  <si>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</si>
  <si>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</si>
  <si>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</si>
  <si>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</si>
  <si>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</si>
  <si>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</si>
  <si>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</si>
  <si>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</si>
  <si>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</si>
  <si>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</si>
  <si>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</si>
  <si>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</si>
  <si>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</si>
  <si>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</si>
  <si>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</si>
  <si>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</si>
  <si>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</si>
  <si>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</si>
  <si>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</si>
  <si>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</si>
  <si>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</si>
  <si>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</si>
  <si>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</si>
  <si>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</si>
  <si>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</si>
  <si>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</si>
  <si>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</si>
  <si>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</si>
  <si>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</si>
  <si>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</si>
  <si>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</si>
  <si>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</si>
  <si>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</si>
  <si>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</si>
  <si>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</si>
  <si>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</si>
  <si>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</si>
  <si>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</si>
  <si>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</si>
  <si>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</si>
  <si>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</si>
  <si>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</si>
  <si>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</si>
  <si>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</si>
  <si>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</si>
  <si>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</si>
  <si>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</si>
  <si>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</si>
  <si>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</si>
  <si>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</si>
  <si>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</si>
  <si>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</si>
  <si>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</si>
  <si>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</si>
  <si>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</si>
  <si>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</si>
  <si>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</si>
  <si>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</si>
  <si>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</si>
  <si>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</si>
  <si>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</si>
  <si>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</si>
  <si>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</si>
  <si>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</si>
  <si>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</si>
  <si>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</si>
  <si>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</si>
  <si>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</si>
  <si>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</si>
  <si>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</si>
  <si>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</si>
  <si>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</si>
  <si>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</si>
  <si>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</si>
  <si>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</si>
  <si>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</si>
  <si>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</si>
  <si>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</si>
  <si>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</si>
  <si>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</si>
  <si>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</si>
  <si>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</si>
  <si>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</si>
  <si>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</si>
  <si>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</si>
  <si>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</si>
  <si>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</si>
  <si>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</si>
  <si>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</si>
  <si>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</si>
  <si>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</si>
  <si>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</si>
  <si>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</si>
  <si>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</si>
  <si>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</si>
  <si>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</si>
  <si>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</si>
  <si>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</si>
  <si>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</si>
  <si>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</si>
  <si>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</si>
  <si>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</si>
  <si>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</si>
  <si>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</si>
  <si>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</si>
  <si>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</si>
  <si>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</si>
  <si>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</si>
  <si>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</si>
  <si>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</si>
  <si>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</si>
  <si>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</si>
  <si>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</si>
  <si>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</si>
  <si>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</si>
  <si>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</si>
  <si>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</si>
  <si>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</si>
  <si>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</si>
  <si>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</si>
  <si>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</si>
  <si>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</si>
  <si>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</si>
  <si>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</si>
  <si>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</si>
  <si>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</si>
  <si>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</si>
  <si>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</si>
  <si>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</si>
  <si>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</si>
  <si>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</si>
  <si>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</si>
  <si>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</si>
  <si>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</si>
  <si>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</si>
  <si>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</si>
  <si>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</si>
  <si>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</si>
  <si>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</si>
  <si>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</si>
  <si>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</si>
  <si>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</si>
  <si>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</si>
  <si>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</si>
  <si>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</si>
  <si>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</si>
  <si>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</si>
  <si>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</si>
  <si>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</si>
  <si>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</si>
  <si>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</si>
  <si>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</si>
  <si>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</si>
  <si>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</si>
  <si>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</si>
  <si>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</si>
  <si>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</si>
  <si>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</si>
  <si>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</si>
  <si>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</si>
  <si>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</si>
  <si>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</si>
  <si>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</si>
  <si>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</si>
  <si>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</si>
  <si>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</si>
  <si>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</si>
  <si>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</si>
  <si>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</si>
  <si>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</si>
  <si>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</si>
  <si>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</si>
  <si>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</si>
  <si>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</si>
  <si>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</si>
  <si>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</si>
  <si>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</si>
  <si>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</si>
  <si>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</si>
  <si>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</si>
  <si>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</si>
  <si>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</si>
  <si>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</si>
  <si>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</si>
  <si>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</si>
  <si>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</si>
  <si>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</si>
  <si>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</si>
  <si>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</si>
  <si>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</si>
  <si>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</si>
  <si>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</si>
  <si>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</si>
  <si>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</si>
  <si>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</si>
  <si>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</si>
  <si>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</si>
  <si>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</si>
  <si>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</si>
  <si>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</si>
  <si>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</si>
  <si>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</si>
  <si>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</si>
  <si>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</si>
  <si>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</si>
  <si>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</si>
  <si>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</si>
  <si>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</si>
  <si>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</si>
  <si>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</si>
  <si>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</si>
  <si>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</si>
  <si>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</si>
  <si>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</si>
  <si>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</si>
  <si>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</si>
  <si>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</si>
  <si>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</si>
  <si>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</si>
  <si>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</si>
  <si>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</si>
  <si>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</si>
  <si>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</si>
  <si>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</si>
  <si>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</si>
  <si>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</si>
  <si>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</si>
  <si>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</si>
  <si>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</si>
  <si>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</si>
  <si>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</si>
  <si>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</si>
  <si>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</si>
  <si>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</si>
  <si>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</si>
  <si>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</si>
  <si>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</si>
  <si>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</si>
  <si>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</si>
  <si>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</si>
  <si>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</si>
  <si>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</si>
  <si>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</si>
  <si>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</si>
  <si>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</si>
  <si>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</si>
  <si>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</si>
  <si>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</si>
  <si>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</si>
  <si>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</si>
  <si>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</si>
  <si>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</si>
  <si>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</si>
  <si>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</si>
  <si>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</si>
  <si>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</si>
  <si>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</si>
  <si>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</si>
  <si>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</si>
  <si>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</si>
  <si>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</si>
  <si>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</si>
  <si>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</si>
  <si>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</si>
  <si>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</si>
  <si>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</si>
  <si>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</si>
  <si>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</si>
  <si>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</si>
  <si>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</si>
  <si>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</si>
  <si>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</si>
  <si>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</si>
  <si>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</si>
  <si>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</si>
  <si>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</si>
  <si>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</si>
  <si>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</si>
  <si>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</si>
  <si>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</si>
  <si>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</si>
  <si>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</si>
  <si>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</si>
  <si>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</si>
  <si>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</si>
  <si>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</si>
  <si>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</si>
  <si>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</si>
  <si>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</si>
  <si>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</si>
  <si>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</si>
  <si>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</si>
  <si>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</si>
  <si>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</si>
  <si>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</si>
  <si>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</si>
  <si>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</si>
  <si>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</si>
  <si>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</si>
  <si>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</si>
  <si>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</si>
  <si>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</si>
  <si>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</si>
  <si>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</si>
  <si>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</si>
  <si>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</si>
  <si>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</si>
  <si>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</si>
  <si>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</si>
  <si>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</si>
  <si>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</si>
  <si>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</si>
  <si>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</si>
  <si>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</si>
  <si>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</si>
  <si>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</si>
  <si>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</si>
  <si>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</si>
  <si>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</si>
  <si>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</si>
  <si>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</si>
  <si>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</si>
  <si>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</si>
  <si>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</si>
  <si>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</si>
  <si>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</si>
  <si>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</si>
  <si>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</si>
  <si>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</si>
  <si>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</si>
  <si>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</si>
  <si>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</si>
  <si>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</si>
  <si>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</si>
  <si>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</si>
  <si>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</si>
  <si>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</si>
  <si>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</si>
  <si>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</si>
  <si>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</si>
  <si>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</si>
  <si>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</si>
  <si>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</si>
  <si>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</si>
  <si>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</si>
  <si>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</si>
  <si>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</si>
  <si>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</si>
  <si>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</si>
  <si>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</si>
  <si>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</si>
  <si>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</si>
  <si>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</si>
  <si>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</si>
  <si>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</si>
  <si>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</si>
  <si>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</si>
  <si>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</si>
  <si>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</si>
  <si>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</si>
  <si>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</si>
  <si>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</si>
  <si>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</si>
  <si>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</si>
  <si>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</si>
  <si>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</si>
  <si>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</si>
  <si>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</si>
  <si>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</si>
  <si>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</si>
  <si>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</si>
  <si>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</si>
  <si>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</si>
  <si>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</si>
  <si>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</si>
  <si>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</si>
  <si>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</si>
  <si>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</si>
  <si>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</si>
  <si>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</si>
  <si>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</si>
  <si>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</si>
  <si>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</si>
  <si>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</si>
  <si>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</si>
  <si>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</si>
  <si>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</si>
  <si>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</si>
  <si>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</si>
  <si>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</si>
  <si>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</si>
  <si>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</si>
  <si>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</si>
  <si>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</si>
  <si>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</si>
  <si>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</si>
  <si>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</si>
  <si>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</si>
  <si>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</si>
  <si>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</si>
  <si>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</si>
  <si>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</si>
  <si>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</si>
  <si>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</si>
  <si>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</si>
  <si>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</si>
  <si>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</si>
  <si>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</si>
  <si>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</si>
  <si>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</si>
  <si>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</si>
  <si>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</si>
  <si>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</si>
  <si>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</si>
  <si>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</si>
  <si>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</si>
  <si>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</si>
  <si>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</si>
  <si>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</si>
  <si>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</si>
  <si>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</si>
  <si>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</si>
  <si>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</si>
  <si>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</si>
  <si>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</si>
  <si>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</si>
  <si>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</si>
  <si>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</si>
  <si>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</si>
  <si>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</si>
  <si>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</si>
  <si>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</si>
  <si>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</si>
  <si>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</si>
  <si>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</si>
  <si>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</si>
  <si>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</si>
  <si>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</si>
  <si>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</si>
  <si>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</si>
  <si>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</si>
  <si>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</si>
  <si>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</si>
  <si>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</si>
  <si>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</si>
  <si>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</si>
  <si>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</si>
  <si>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</si>
  <si>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</si>
  <si>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</si>
  <si>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</si>
  <si>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</si>
  <si>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</si>
  <si>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</si>
  <si>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</si>
  <si>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</si>
  <si>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</si>
  <si>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</si>
  <si>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</si>
  <si>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</si>
  <si>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</si>
  <si>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</si>
  <si>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</si>
  <si>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</si>
  <si>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</si>
  <si>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</si>
  <si>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</si>
  <si>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</si>
  <si>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</si>
  <si>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</si>
  <si>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</si>
  <si>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</si>
  <si>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</si>
  <si>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</si>
  <si>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</si>
  <si>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</si>
  <si>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</si>
  <si>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</si>
  <si>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</si>
  <si>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</si>
  <si>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</si>
  <si>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</si>
  <si>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</si>
  <si>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</si>
  <si>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</si>
  <si>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</si>
  <si>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</si>
  <si>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</si>
  <si>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</si>
  <si>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</si>
  <si>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</si>
  <si>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</si>
  <si>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</si>
  <si>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</si>
  <si>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</si>
  <si>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</si>
  <si>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</si>
  <si>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</si>
  <si>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</si>
  <si>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</si>
  <si>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</si>
  <si>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</si>
  <si>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</si>
  <si>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</si>
  <si>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</si>
  <si>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</si>
  <si>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</si>
  <si>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</si>
  <si>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</si>
  <si>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</si>
  <si>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</si>
  <si>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</si>
  <si>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</si>
  <si>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</si>
  <si>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</si>
  <si>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</si>
  <si>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</si>
  <si>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</si>
  <si>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</si>
  <si>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</si>
  <si>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</si>
  <si>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</si>
  <si>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</si>
  <si>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</si>
  <si>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</si>
  <si>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</si>
  <si>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</si>
  <si>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</si>
  <si>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</si>
  <si>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</si>
  <si>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</si>
  <si>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</si>
  <si>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</si>
  <si>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</si>
  <si>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</si>
  <si>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</si>
  <si>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</si>
  <si>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</si>
  <si>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</si>
  <si>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</si>
  <si>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</si>
  <si>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</si>
  <si>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</si>
  <si>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</si>
  <si>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</si>
  <si>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</si>
  <si>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</si>
  <si>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</si>
  <si>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</si>
  <si>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</si>
  <si>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</si>
  <si>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</si>
  <si>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</si>
  <si>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</si>
  <si>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</si>
  <si>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</si>
  <si>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</si>
  <si>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</si>
  <si>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</si>
  <si>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</si>
  <si>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</si>
  <si>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</si>
  <si>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</si>
  <si>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</si>
  <si>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</si>
  <si>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</si>
  <si>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</si>
  <si>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</si>
  <si>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</si>
  <si>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</si>
  <si>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</si>
  <si>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</si>
  <si>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</si>
  <si>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</si>
  <si>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</si>
  <si>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</si>
  <si>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</si>
  <si>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</si>
  <si>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</si>
  <si>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</si>
  <si>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</si>
  <si>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</si>
  <si>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</si>
  <si>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</si>
  <si>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</si>
  <si>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</si>
  <si>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</si>
  <si>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</si>
  <si>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</si>
  <si>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</si>
  <si>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</si>
  <si>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</si>
  <si>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</si>
  <si>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</si>
  <si>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</si>
  <si>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</si>
  <si>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</si>
  <si>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</si>
  <si>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</si>
  <si>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</si>
  <si>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</si>
  <si>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</si>
  <si>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</si>
  <si>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</si>
  <si>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</si>
  <si>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</si>
  <si>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</si>
  <si>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</si>
  <si>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</si>
  <si>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</si>
  <si>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</si>
  <si>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</si>
  <si>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</si>
  <si>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</si>
  <si>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</si>
  <si>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</si>
  <si>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</si>
  <si>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</si>
  <si>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</si>
  <si>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</si>
  <si>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</si>
  <si>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</si>
  <si>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</si>
  <si>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</si>
  <si>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</si>
  <si>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</si>
  <si>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</si>
  <si>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</si>
  <si>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</si>
  <si>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</si>
  <si>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</si>
  <si>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</si>
  <si>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</si>
  <si>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</si>
  <si>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</si>
  <si>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</si>
  <si>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</si>
  <si>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</si>
  <si>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</si>
  <si>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</si>
  <si>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</si>
  <si>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</si>
  <si>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</si>
  <si>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</si>
  <si>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</si>
  <si>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</si>
  <si>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</si>
  <si>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</si>
  <si>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</si>
  <si>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</si>
  <si>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</si>
  <si>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</si>
  <si>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</si>
  <si>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</si>
  <si>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</si>
  <si>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</si>
  <si>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</si>
  <si>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</si>
  <si>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</si>
  <si>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</si>
  <si>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</si>
  <si>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</si>
  <si>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</si>
  <si>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</si>
  <si>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</si>
  <si>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</si>
  <si>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</si>
  <si>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</si>
  <si>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</si>
  <si>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</si>
  <si>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</si>
  <si>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</si>
  <si>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</si>
  <si>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</si>
  <si>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</si>
  <si>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</si>
  <si>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</si>
  <si>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</si>
  <si>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</si>
  <si>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</si>
  <si>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</si>
  <si>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</si>
  <si>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</si>
  <si>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</si>
  <si>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</si>
  <si>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</si>
  <si>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</si>
  <si>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</si>
  <si>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</si>
  <si>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</si>
  <si>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</si>
  <si>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</si>
  <si>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</si>
  <si>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</si>
  <si>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</si>
  <si>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</si>
  <si>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</si>
  <si>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</si>
  <si>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</si>
  <si>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</si>
  <si>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</si>
  <si>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</si>
  <si>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</si>
  <si>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</si>
  <si>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</si>
  <si>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</si>
  <si>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</si>
  <si>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</si>
  <si>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</si>
  <si>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</si>
  <si>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</si>
  <si>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</si>
  <si>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</si>
  <si>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</si>
  <si>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</si>
  <si>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</si>
  <si>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</si>
  <si>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</si>
  <si>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</si>
  <si>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</si>
  <si>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</si>
  <si>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</si>
  <si>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</si>
  <si>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</si>
  <si>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</si>
  <si>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</si>
  <si>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</si>
  <si>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</si>
  <si>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</si>
  <si>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</si>
  <si>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</si>
  <si>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</si>
  <si>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</si>
  <si>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</si>
  <si>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</si>
  <si>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</si>
  <si>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</si>
  <si>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</si>
  <si>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</si>
  <si>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</si>
  <si>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</si>
  <si>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</si>
  <si>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</si>
  <si>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</si>
  <si>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</si>
  <si>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</si>
  <si>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</si>
  <si>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</si>
  <si>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</si>
  <si>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</si>
  <si>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</si>
  <si>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</si>
  <si>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</si>
  <si>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</si>
  <si>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</si>
  <si>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</si>
  <si>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</si>
  <si>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</si>
  <si>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</si>
  <si>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</si>
  <si>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</si>
  <si>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</si>
  <si>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</si>
  <si>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</si>
  <si>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</si>
  <si>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</si>
  <si>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</si>
  <si>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</si>
  <si>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</si>
  <si>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</si>
  <si>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</si>
  <si>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</si>
  <si>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</si>
  <si>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</si>
  <si>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</si>
  <si>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</si>
  <si>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</si>
  <si>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</si>
  <si>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</si>
  <si>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</si>
  <si>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</si>
  <si>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</si>
  <si>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</si>
  <si>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</si>
  <si>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</si>
  <si>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</si>
  <si>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</si>
  <si>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</si>
  <si>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</si>
  <si>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</si>
  <si>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</si>
  <si>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</si>
  <si>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</si>
  <si>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</si>
  <si>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</si>
  <si>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</si>
  <si>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</si>
  <si>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</si>
  <si>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</si>
  <si>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</si>
  <si>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</si>
  <si>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</si>
  <si>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</si>
  <si>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</si>
  <si>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</si>
  <si>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</si>
  <si>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</si>
  <si>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</si>
  <si>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</si>
  <si>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</si>
  <si>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</si>
  <si>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</si>
  <si>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</si>
  <si>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</si>
  <si>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</si>
  <si>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</si>
  <si>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</si>
  <si>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</si>
  <si>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</si>
  <si>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</si>
  <si>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</si>
  <si>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</si>
  <si>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</si>
  <si>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</si>
  <si>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</si>
  <si>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</si>
  <si>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</si>
  <si>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</si>
  <si>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</si>
  <si>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</si>
  <si>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</si>
  <si>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</si>
  <si>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</si>
  <si>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</si>
  <si>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</si>
  <si>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</si>
  <si>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</si>
  <si>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</si>
  <si>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</si>
  <si>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</si>
  <si>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</si>
  <si>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</si>
  <si>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</si>
  <si>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</si>
  <si>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</si>
  <si>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</si>
  <si>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</si>
  <si>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</si>
  <si>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</si>
  <si>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</si>
  <si>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</si>
  <si>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</si>
  <si>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</si>
  <si>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</si>
  <si>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</si>
  <si>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</si>
  <si>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</si>
  <si>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</si>
  <si>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</si>
  <si>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</si>
  <si>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</si>
  <si>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</si>
  <si>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</si>
  <si>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</si>
  <si>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</si>
  <si>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</si>
  <si>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</si>
  <si>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</si>
  <si>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</si>
  <si>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</si>
  <si>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</si>
  <si>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</si>
  <si>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</si>
  <si>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</si>
  <si>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</si>
  <si>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</si>
  <si>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</si>
  <si>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</si>
  <si>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</si>
  <si>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</si>
  <si>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</si>
  <si>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</si>
  <si>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</si>
  <si>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</si>
  <si>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</si>
  <si>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</si>
  <si>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</si>
  <si>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</si>
  <si>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</si>
  <si>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</si>
  <si>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</si>
  <si>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</si>
  <si>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</si>
  <si>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</si>
  <si>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</si>
  <si>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</si>
  <si>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</si>
  <si>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</si>
  <si>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</si>
  <si>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</si>
  <si>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</si>
  <si>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</si>
  <si>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</si>
  <si>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</si>
  <si>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</si>
  <si>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</si>
  <si>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</si>
  <si>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</si>
  <si>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</si>
  <si>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</si>
  <si>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</si>
  <si>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</si>
  <si>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</si>
  <si>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</si>
  <si>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</si>
  <si>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</si>
  <si>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</si>
  <si>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</si>
  <si>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</si>
  <si>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</si>
  <si>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</si>
  <si>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</si>
  <si>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</si>
  <si>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</si>
  <si>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</si>
  <si>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</si>
  <si>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</si>
  <si>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</si>
  <si>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</si>
  <si>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</si>
  <si>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</si>
  <si>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</si>
  <si>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</si>
  <si>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</si>
  <si>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</si>
  <si>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</si>
  <si>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</si>
  <si>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</si>
  <si>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</si>
  <si>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</si>
  <si>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</si>
  <si>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</si>
  <si>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</si>
  <si>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</si>
  <si>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</si>
  <si>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</si>
  <si>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</si>
  <si>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</si>
  <si>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</si>
  <si>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</si>
  <si>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</si>
  <si>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</si>
  <si>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</si>
  <si>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</si>
  <si>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</si>
  <si>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</si>
  <si>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</si>
  <si>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</si>
  <si>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</si>
  <si>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</si>
  <si>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</si>
  <si>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</si>
  <si>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</si>
  <si>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</si>
  <si>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</si>
  <si>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</si>
  <si>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</si>
  <si>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</si>
  <si>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</si>
  <si>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</si>
  <si>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</si>
  <si>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</si>
  <si>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</si>
  <si>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</si>
  <si>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</si>
  <si>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</si>
  <si>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</si>
  <si>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</si>
  <si>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</si>
  <si>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</si>
  <si>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</si>
  <si>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</si>
  <si>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</si>
  <si>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</si>
  <si>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</si>
  <si>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</si>
  <si>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</si>
  <si>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</si>
  <si>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</si>
  <si>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</si>
  <si>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</si>
  <si>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</si>
  <si>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</si>
  <si>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</si>
  <si>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</si>
  <si>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</si>
  <si>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</si>
  <si>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</si>
  <si>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</si>
  <si>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</si>
  <si>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</si>
  <si>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</si>
  <si>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</si>
  <si>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</si>
  <si>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</si>
  <si>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</si>
  <si>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</si>
  <si>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</si>
  <si>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</si>
  <si>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</si>
  <si>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</si>
  <si>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</si>
  <si>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</si>
  <si>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</si>
  <si>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</si>
  <si>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</si>
  <si>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</si>
  <si>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</si>
  <si>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</si>
  <si>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</si>
  <si>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</si>
  <si>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</si>
  <si>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</si>
  <si>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</si>
  <si>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</si>
  <si>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</si>
  <si>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</si>
  <si>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</si>
  <si>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</si>
  <si>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</si>
  <si>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</si>
  <si>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</si>
  <si>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</si>
  <si>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</si>
  <si>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</si>
  <si>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</si>
  <si>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</si>
  <si>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</si>
  <si>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</si>
  <si>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</si>
  <si>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</si>
  <si>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</si>
  <si>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</si>
  <si>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</si>
  <si>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</si>
  <si>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</si>
  <si>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</si>
  <si>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</si>
  <si>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</si>
  <si>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</si>
  <si>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</si>
  <si>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</si>
  <si>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</si>
  <si>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</si>
  <si>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</si>
  <si>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</si>
  <si>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</si>
  <si>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</si>
  <si>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</si>
  <si>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</si>
  <si>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</si>
  <si>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</si>
  <si>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</si>
  <si>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</si>
  <si>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</si>
  <si>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</si>
  <si>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</si>
  <si>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</si>
  <si>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</si>
  <si>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</si>
  <si>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</si>
  <si>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</si>
  <si>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</si>
  <si>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</si>
  <si>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</si>
  <si>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</si>
  <si>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</si>
  <si>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</si>
  <si>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</si>
  <si>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</si>
  <si>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</si>
  <si>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</si>
  <si>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</si>
  <si>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</si>
  <si>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</si>
  <si>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</si>
  <si>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</si>
  <si>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</si>
  <si>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</si>
  <si>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</si>
  <si>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</si>
  <si>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</si>
  <si>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</si>
  <si>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</si>
  <si>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</si>
  <si>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</si>
  <si>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</si>
  <si>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</si>
  <si>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</si>
  <si>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</si>
  <si>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</si>
  <si>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</si>
  <si>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</si>
  <si>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</si>
  <si>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</si>
  <si>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</si>
  <si>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</si>
  <si>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</si>
  <si>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</si>
  <si>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</si>
  <si>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</si>
  <si>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</si>
  <si>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</si>
  <si>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</si>
  <si>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</si>
  <si>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</si>
  <si>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</si>
  <si>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</si>
  <si>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</si>
  <si>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</si>
  <si>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</si>
  <si>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</si>
  <si>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</si>
  <si>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</si>
  <si>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</si>
  <si>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</si>
  <si>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</si>
  <si>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</si>
  <si>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</si>
  <si>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</si>
  <si>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</si>
  <si>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</si>
  <si>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</si>
  <si>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</si>
  <si>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</si>
  <si>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</si>
  <si>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</si>
  <si>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</si>
  <si>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</si>
  <si>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</si>
  <si>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</si>
  <si>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</si>
  <si>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</si>
  <si>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</si>
  <si>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</si>
  <si>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</si>
  <si>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</si>
  <si>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</si>
  <si>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</si>
  <si>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</si>
  <si>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</si>
  <si>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</si>
  <si>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</si>
  <si>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</si>
  <si>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</si>
  <si>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</si>
  <si>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</si>
  <si>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</si>
  <si>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</si>
  <si>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</si>
  <si>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</si>
  <si>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</si>
  <si>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</si>
  <si>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</si>
  <si>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</si>
  <si>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</si>
  <si>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</si>
  <si>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</si>
  <si>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</si>
  <si>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</si>
  <si>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</si>
  <si>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</si>
  <si>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</si>
  <si>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</si>
  <si>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</si>
  <si>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</si>
  <si>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</si>
  <si>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</si>
  <si>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</si>
  <si>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</si>
  <si>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</si>
  <si>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</si>
  <si>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</si>
  <si>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</si>
  <si>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</si>
  <si>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</si>
  <si>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</si>
  <si>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</si>
  <si>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</si>
  <si>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</si>
  <si>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</si>
  <si>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</si>
  <si>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</si>
  <si>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</si>
  <si>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</si>
  <si>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</si>
  <si>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</si>
  <si>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</si>
  <si>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</si>
  <si>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</si>
  <si>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</si>
  <si>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</si>
  <si>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</si>
  <si>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</si>
  <si>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</si>
  <si>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</si>
  <si>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</si>
  <si>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</si>
  <si>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</si>
  <si>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</si>
  <si>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</si>
  <si>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</si>
  <si>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</si>
  <si>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</si>
  <si>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</si>
  <si>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</si>
  <si>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</si>
  <si>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</si>
  <si>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</si>
  <si>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</si>
  <si>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</si>
  <si>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</si>
  <si>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</si>
  <si>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</si>
  <si>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</si>
  <si>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</si>
  <si>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</si>
  <si>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</si>
  <si>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</si>
  <si>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</si>
  <si>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</si>
  <si>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</si>
  <si>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</si>
  <si>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</si>
  <si>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</si>
  <si>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</si>
  <si>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</si>
  <si>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</si>
  <si>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</si>
  <si>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</si>
  <si>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</si>
  <si>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</si>
  <si>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</si>
  <si>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</si>
  <si>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</si>
  <si>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</si>
  <si>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</si>
  <si>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</si>
  <si>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</si>
  <si>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</si>
  <si>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</si>
  <si>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</si>
  <si>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</si>
  <si>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</si>
  <si>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</si>
  <si>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</si>
  <si>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</si>
  <si>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</si>
  <si>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</si>
  <si>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</si>
  <si>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</si>
  <si>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</si>
  <si>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</si>
  <si>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</si>
  <si>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</si>
  <si>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</si>
  <si>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</si>
  <si>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</si>
  <si>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</si>
  <si>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</si>
  <si>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</si>
  <si>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</si>
  <si>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</si>
  <si>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</si>
  <si>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</si>
  <si>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</si>
  <si>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</si>
  <si>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</si>
  <si>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</si>
  <si>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</si>
  <si>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</si>
  <si>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</si>
  <si>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</si>
  <si>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</si>
  <si>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</si>
  <si>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</si>
  <si>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</si>
  <si>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</si>
  <si>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</si>
  <si>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</si>
  <si>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</si>
  <si>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</si>
  <si>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</si>
  <si>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</si>
  <si>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</si>
  <si>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</si>
  <si>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</si>
  <si>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</si>
  <si>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</si>
  <si>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</si>
  <si>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</si>
  <si>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</si>
  <si>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</si>
  <si>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</si>
  <si>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</si>
  <si>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</si>
  <si>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</si>
  <si>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</si>
  <si>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</si>
  <si>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</si>
  <si>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</si>
  <si>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</si>
  <si>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</si>
  <si>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</si>
  <si>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</si>
  <si>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</si>
  <si>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</si>
  <si>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</si>
  <si>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</si>
  <si>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</si>
  <si>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</si>
  <si>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</si>
  <si>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</si>
  <si>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</si>
  <si>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</si>
  <si>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</si>
  <si>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</si>
  <si>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</si>
  <si>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</si>
  <si>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</si>
  <si>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</si>
  <si>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</si>
  <si>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</si>
  <si>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</si>
  <si>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</si>
  <si>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</si>
  <si>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</si>
  <si>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</si>
  <si>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</si>
  <si>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</si>
  <si>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</si>
  <si>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</si>
  <si>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</si>
  <si>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</si>
  <si>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</si>
  <si>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</si>
  <si>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</si>
  <si>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</si>
  <si>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</si>
  <si>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</si>
  <si>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</si>
  <si>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</si>
  <si>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</si>
  <si>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</si>
  <si>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</si>
  <si>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</si>
  <si>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</si>
  <si>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</si>
  <si>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</si>
  <si>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</si>
  <si>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</si>
  <si>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</si>
  <si>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</si>
  <si>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</si>
  <si>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</si>
  <si>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</si>
  <si>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</si>
  <si>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</si>
  <si>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</si>
  <si>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</si>
  <si>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</si>
  <si>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</si>
  <si>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</si>
  <si>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</si>
  <si>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</si>
  <si>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</si>
  <si>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</si>
  <si>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</si>
  <si>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</si>
  <si>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</si>
  <si>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</si>
  <si>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</si>
  <si>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</si>
  <si>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</si>
  <si>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</si>
  <si>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</si>
  <si>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</si>
  <si>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</si>
  <si>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</si>
  <si>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</si>
  <si>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</si>
  <si>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</si>
  <si>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</si>
  <si>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</si>
  <si>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</si>
  <si>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</si>
  <si>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</si>
  <si>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</si>
  <si>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</si>
  <si>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</si>
  <si>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</si>
  <si>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</si>
  <si>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</si>
  <si>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</si>
  <si>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</si>
  <si>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</si>
  <si>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</si>
  <si>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</si>
  <si>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</si>
  <si>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</si>
  <si>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</si>
  <si>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</si>
  <si>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</si>
  <si>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</si>
  <si>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</si>
  <si>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</si>
  <si>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</si>
  <si>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</si>
  <si>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</si>
  <si>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</si>
  <si>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</si>
  <si>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</si>
  <si>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</si>
  <si>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</si>
  <si>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</si>
  <si>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</si>
  <si>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</si>
  <si>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</si>
  <si>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</si>
  <si>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</si>
  <si>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</si>
  <si>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</si>
  <si>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</si>
  <si>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</si>
  <si>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</si>
  <si>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</si>
  <si>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</si>
  <si>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</si>
  <si>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</si>
  <si>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</si>
  <si>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</si>
  <si>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</si>
  <si>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</si>
  <si>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</si>
  <si>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</si>
  <si>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</si>
  <si>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</si>
  <si>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</si>
  <si>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</si>
  <si>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</si>
  <si>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</si>
  <si>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</si>
  <si>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</si>
  <si>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</si>
  <si>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</si>
  <si>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</si>
  <si>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</si>
  <si>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</si>
  <si>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</si>
  <si>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</si>
  <si>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</si>
  <si>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</si>
  <si>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</si>
  <si>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</si>
  <si>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</si>
  <si>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</si>
  <si>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</si>
  <si>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</si>
  <si>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</si>
  <si>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</si>
  <si>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</si>
  <si>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</si>
  <si>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</si>
  <si>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</si>
  <si>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</si>
  <si>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</si>
  <si>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</si>
  <si>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</si>
  <si>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</si>
  <si>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</si>
  <si>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</si>
  <si>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</si>
  <si>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</si>
  <si>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</si>
  <si>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</si>
  <si>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</si>
  <si>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</si>
  <si>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</si>
  <si>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</si>
  <si>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</si>
  <si>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</si>
  <si>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</si>
  <si>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</si>
  <si>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</si>
  <si>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</si>
  <si>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</si>
  <si>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</si>
  <si>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</si>
  <si>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</si>
  <si>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</si>
  <si>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</si>
  <si>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</si>
  <si>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</si>
  <si>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</si>
  <si>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</si>
  <si>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</si>
  <si>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</si>
  <si>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</si>
  <si>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</si>
  <si>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</si>
  <si>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</si>
  <si>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</si>
  <si>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</si>
  <si>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</si>
  <si>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</si>
  <si>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</si>
  <si>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</si>
  <si>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</si>
  <si>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</si>
  <si>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</si>
  <si>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</si>
  <si>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</si>
  <si>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</si>
  <si>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</si>
  <si>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</si>
  <si>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</si>
  <si>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</si>
  <si>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</si>
  <si>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</si>
  <si>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</si>
  <si>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</si>
  <si>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</si>
  <si>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</si>
  <si>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</si>
  <si>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</si>
  <si>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</si>
  <si>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</si>
  <si>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</si>
  <si>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</si>
  <si>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</si>
  <si>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</si>
  <si>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</si>
  <si>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</si>
  <si>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</si>
  <si>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</si>
  <si>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</si>
  <si>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</si>
  <si>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</si>
  <si>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</si>
  <si>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</si>
  <si>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</si>
  <si>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</si>
  <si>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</si>
  <si>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</si>
  <si>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</si>
  <si>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</si>
  <si>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</si>
  <si>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</si>
  <si>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</si>
  <si>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</si>
  <si>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</si>
  <si>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</si>
  <si>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</si>
  <si>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</si>
  <si>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</si>
  <si>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</si>
  <si>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</si>
  <si>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</si>
  <si>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</si>
  <si>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</si>
  <si>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</si>
  <si>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</si>
  <si>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</si>
  <si>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</si>
  <si>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</si>
  <si>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</si>
  <si>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</si>
  <si>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</si>
  <si>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</si>
  <si>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</si>
  <si>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</si>
  <si>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</si>
  <si>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</si>
  <si>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</si>
  <si>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</si>
  <si>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</si>
  <si>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</si>
  <si>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</si>
  <si>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</si>
  <si>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</si>
  <si>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</si>
  <si>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</si>
  <si>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</si>
  <si>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</si>
  <si>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</si>
  <si>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</si>
  <si>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</si>
  <si>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</si>
  <si>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</si>
  <si>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</si>
  <si>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</si>
  <si>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</si>
  <si>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</si>
  <si>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</si>
  <si>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</si>
  <si>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</si>
  <si>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</si>
  <si>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</si>
  <si>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</si>
  <si>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</si>
  <si>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</si>
  <si>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</si>
  <si>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</si>
  <si>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</si>
  <si>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</si>
  <si>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</si>
  <si>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</si>
  <si>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</si>
  <si>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</si>
  <si>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</si>
  <si>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</si>
  <si>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</si>
  <si>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</si>
  <si>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</si>
  <si>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</si>
  <si>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</si>
  <si>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</si>
  <si>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</si>
  <si>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</si>
  <si>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</si>
  <si>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</si>
  <si>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</si>
  <si>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</si>
  <si>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</si>
  <si>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</si>
  <si>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</si>
  <si>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</si>
  <si>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</si>
  <si>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</si>
  <si>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</si>
  <si>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</si>
  <si>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</si>
  <si>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</si>
  <si>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</si>
  <si>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</si>
  <si>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</si>
  <si>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</si>
  <si>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</si>
  <si>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</si>
  <si>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</si>
  <si>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</si>
  <si>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</si>
  <si>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</si>
  <si>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</si>
  <si>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</si>
  <si>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</si>
  <si>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</si>
  <si>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</si>
  <si>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</si>
  <si>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</si>
  <si>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</si>
  <si>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</si>
  <si>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</si>
  <si>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</si>
  <si>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</si>
  <si>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</si>
  <si>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</si>
  <si>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</si>
  <si>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</si>
  <si>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</si>
  <si>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</si>
  <si>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</si>
  <si>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</si>
  <si>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</si>
  <si>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</si>
  <si>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</si>
  <si>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</si>
  <si>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</si>
  <si>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</si>
  <si>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</si>
  <si>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</si>
  <si>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</si>
  <si>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</si>
  <si>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</si>
  <si>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</si>
  <si>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</si>
  <si>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</si>
  <si>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</si>
  <si>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</si>
  <si>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</si>
  <si>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</si>
  <si>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</si>
  <si>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</si>
  <si>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</si>
  <si>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</si>
  <si>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</si>
  <si>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</si>
  <si>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</si>
  <si>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</si>
  <si>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</si>
  <si>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</si>
  <si>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</si>
  <si>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</si>
  <si>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</si>
  <si>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</si>
  <si>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</si>
  <si>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</si>
  <si>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</si>
  <si>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</si>
  <si>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</si>
  <si>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</si>
  <si>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</si>
  <si>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</si>
  <si>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</si>
  <si>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</si>
  <si>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</si>
  <si>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</si>
  <si>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</si>
  <si>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</si>
  <si>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</si>
  <si>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</si>
  <si>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</si>
  <si>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</si>
  <si>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</si>
  <si>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</si>
  <si>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</si>
  <si>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</si>
  <si>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</si>
  <si>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</si>
  <si>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</si>
  <si>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</si>
  <si>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</si>
  <si>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</si>
  <si>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</si>
  <si>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</si>
  <si>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</si>
  <si>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</si>
  <si>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</si>
  <si>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</si>
  <si>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</si>
  <si>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</si>
  <si>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</si>
  <si>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</si>
  <si>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</si>
  <si>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</si>
  <si>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</si>
  <si>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</si>
  <si>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</si>
  <si>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</si>
  <si>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</si>
  <si>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</si>
  <si>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</si>
  <si>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</si>
  <si>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</si>
  <si>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</si>
  <si>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</si>
  <si>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</si>
  <si>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</si>
  <si>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</si>
  <si>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</si>
  <si>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</si>
  <si>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</si>
  <si>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</si>
  <si>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</si>
  <si>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</si>
  <si>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</si>
  <si>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</si>
  <si>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</si>
  <si>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</si>
  <si>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</si>
  <si>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</si>
  <si>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</si>
  <si>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</si>
  <si>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</si>
  <si>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</si>
  <si>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</si>
  <si>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</si>
  <si>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</si>
  <si>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</si>
  <si>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</si>
  <si>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</si>
  <si>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</si>
  <si>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</si>
  <si>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</si>
  <si>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</si>
  <si>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</si>
  <si>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</si>
  <si>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</si>
  <si>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</si>
  <si>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</si>
  <si>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</si>
  <si>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</si>
  <si>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</si>
  <si>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</si>
  <si>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</si>
  <si>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</si>
  <si>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</si>
  <si>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</si>
  <si>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</si>
  <si>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</si>
  <si>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</si>
  <si>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</si>
  <si>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</si>
  <si>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</si>
  <si>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</si>
  <si>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</si>
  <si>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</si>
  <si>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</si>
  <si>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</si>
  <si>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</si>
  <si>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</si>
  <si>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</si>
  <si>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</si>
  <si>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</si>
  <si>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</si>
  <si>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</si>
  <si>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</si>
  <si>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</si>
  <si>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</si>
  <si>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</si>
  <si>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</si>
  <si>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</si>
  <si>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</si>
  <si>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</si>
  <si>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</si>
  <si>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</si>
  <si>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</si>
  <si>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</si>
  <si>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</si>
  <si>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</si>
  <si>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</si>
  <si>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</si>
  <si>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</si>
  <si>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</si>
  <si>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</si>
  <si>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</si>
  <si>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</si>
  <si>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</si>
  <si>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</si>
  <si>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</si>
  <si>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</si>
  <si>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</si>
  <si>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</si>
  <si>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</si>
  <si>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</si>
  <si>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</si>
  <si>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</si>
  <si>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</si>
  <si>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</si>
  <si>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</si>
  <si>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</si>
  <si>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</si>
  <si>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</si>
  <si>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</si>
  <si>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</si>
  <si>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</si>
  <si>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</si>
  <si>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</si>
  <si>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</si>
  <si>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</si>
  <si>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</si>
  <si>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</si>
  <si>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</si>
  <si>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</si>
  <si>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</si>
  <si>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</si>
  <si>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</si>
  <si>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</si>
  <si>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</si>
  <si>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</si>
  <si>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</si>
  <si>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</si>
  <si>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</si>
  <si>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</si>
  <si>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</si>
  <si>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</si>
  <si>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</si>
  <si>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</si>
  <si>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</si>
  <si>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</si>
  <si>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</si>
  <si>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</si>
  <si>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</si>
  <si>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</si>
  <si>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</si>
  <si>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</si>
  <si>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</si>
  <si>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</si>
  <si>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</si>
  <si>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</si>
  <si>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</si>
  <si>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</si>
  <si>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</si>
  <si>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</si>
  <si>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</si>
  <si>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</si>
  <si>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</si>
  <si>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</si>
  <si>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</si>
  <si>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</si>
  <si>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</si>
  <si>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</si>
  <si>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</si>
  <si>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</si>
  <si>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</si>
  <si>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</si>
  <si>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</si>
  <si>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</si>
  <si>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</si>
  <si>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</si>
  <si>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</si>
  <si>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</si>
  <si>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</si>
  <si>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</si>
  <si>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</si>
  <si>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</si>
  <si>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</si>
  <si>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</si>
  <si>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</si>
  <si>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</si>
  <si>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</si>
  <si>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</si>
  <si>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</si>
  <si>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</si>
  <si>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</si>
  <si>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</si>
  <si>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</si>
  <si>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</si>
  <si>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</si>
  <si>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</si>
  <si>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</si>
  <si>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</si>
  <si>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</si>
  <si>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</si>
  <si>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</si>
  <si>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</si>
  <si>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</si>
  <si>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</si>
  <si>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</si>
  <si>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</si>
  <si>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</si>
  <si>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</si>
  <si>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</si>
  <si>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</si>
  <si>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</si>
  <si>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</si>
  <si>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</si>
  <si>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</si>
  <si>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</si>
  <si>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</si>
  <si>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</si>
  <si>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</si>
  <si>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</si>
  <si>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</si>
  <si>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</si>
  <si>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</si>
  <si>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</si>
  <si>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</si>
  <si>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</si>
  <si>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</si>
  <si>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</si>
  <si>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</si>
  <si>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</si>
  <si>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</si>
  <si>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</si>
  <si>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</si>
  <si>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</si>
  <si>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</si>
  <si>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</si>
  <si>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</si>
  <si>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</si>
  <si>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</si>
  <si>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</si>
  <si>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</si>
  <si>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</si>
  <si>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</si>
  <si>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</si>
  <si>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</si>
  <si>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</si>
  <si>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</si>
  <si>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</si>
  <si>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</si>
  <si>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</si>
  <si>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</si>
  <si>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</si>
  <si>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</si>
  <si>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</si>
  <si>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</si>
  <si>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</si>
  <si>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</si>
  <si>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</si>
  <si>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</si>
  <si>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</si>
  <si>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</si>
  <si>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</si>
  <si>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</si>
  <si>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</si>
  <si>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</si>
  <si>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</si>
  <si>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</si>
  <si>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</si>
  <si>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</si>
  <si>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</si>
  <si>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</si>
  <si>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</si>
  <si>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</si>
  <si>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</si>
  <si>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</si>
  <si>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</si>
  <si>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</si>
  <si>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</si>
  <si>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</si>
  <si>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</si>
  <si>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</si>
  <si>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</si>
  <si>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</si>
  <si>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</si>
  <si>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</si>
  <si>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</si>
  <si>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</si>
  <si>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</si>
  <si>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</si>
  <si>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</si>
  <si>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</si>
  <si>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</si>
  <si>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</si>
  <si>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</si>
  <si>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</si>
  <si>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</si>
  <si>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</si>
  <si>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</si>
  <si>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</si>
  <si>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</si>
  <si>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</si>
  <si>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</si>
  <si>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</si>
  <si>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</si>
  <si>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</si>
  <si>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</si>
  <si>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</si>
  <si>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</si>
  <si>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</si>
  <si>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</si>
  <si>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</si>
  <si>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</si>
  <si>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</si>
  <si>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</si>
  <si>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</si>
  <si>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</si>
  <si>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</si>
  <si>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</si>
  <si>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</si>
  <si>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</si>
  <si>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</si>
  <si>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</si>
  <si>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</si>
  <si>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</si>
  <si>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</si>
  <si>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</si>
  <si>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</si>
  <si>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</si>
  <si>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</si>
  <si>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</si>
  <si>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</si>
  <si>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</si>
  <si>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</si>
  <si>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</si>
  <si>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</si>
  <si>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</si>
  <si>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</si>
  <si>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</si>
  <si>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</si>
  <si>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</si>
  <si>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</si>
  <si>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</si>
  <si>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</si>
  <si>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</si>
  <si>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</si>
  <si>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</si>
  <si>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</si>
  <si>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</si>
  <si>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</si>
  <si>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</si>
  <si>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</si>
  <si>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</si>
  <si>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</si>
  <si>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</si>
  <si>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</si>
  <si>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</si>
  <si>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</si>
  <si>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</si>
  <si>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</si>
  <si>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</si>
  <si>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</si>
  <si>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</si>
  <si>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</si>
  <si>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</si>
  <si>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</si>
  <si>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</si>
  <si>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</si>
  <si>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</si>
  <si>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</si>
  <si>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</si>
  <si>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</si>
  <si>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</si>
  <si>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</si>
  <si>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</si>
  <si>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</si>
  <si>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</si>
  <si>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</si>
  <si>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</si>
  <si>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</si>
  <si>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</si>
  <si>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</si>
  <si>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</si>
  <si>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</si>
  <si>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</si>
  <si>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</si>
  <si>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</si>
  <si>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</si>
  <si>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</si>
  <si>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</si>
  <si>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</si>
  <si>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</si>
  <si>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</si>
  <si>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</si>
  <si>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</si>
  <si>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</si>
  <si>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</si>
  <si>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</si>
  <si>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</si>
  <si>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</si>
  <si>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</si>
  <si>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</si>
  <si>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</si>
  <si>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</si>
  <si>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</si>
  <si>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</si>
  <si>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</si>
  <si>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</si>
  <si>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</si>
  <si>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</si>
  <si>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</si>
  <si>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</si>
  <si>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</si>
  <si>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</si>
  <si>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</si>
  <si>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</si>
  <si>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</si>
  <si>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</si>
  <si>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</si>
  <si>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</si>
  <si>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</si>
  <si>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</si>
  <si>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</si>
  <si>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</si>
  <si>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</si>
  <si>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</si>
  <si>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</si>
  <si>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</si>
  <si>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</si>
  <si>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</si>
  <si>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</si>
  <si>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</si>
  <si>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</si>
  <si>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</si>
  <si>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</si>
  <si>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</si>
  <si>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</si>
  <si>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</si>
  <si>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</si>
  <si>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</si>
  <si>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</si>
  <si>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</si>
  <si>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</si>
  <si>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</si>
  <si>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</si>
  <si>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</si>
  <si>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</si>
  <si>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</si>
  <si>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</si>
  <si>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</si>
  <si>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</si>
  <si>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</si>
  <si>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</si>
  <si>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</si>
  <si>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</si>
  <si>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</si>
  <si>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</si>
  <si>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</si>
  <si>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</si>
  <si>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</si>
  <si>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</si>
  <si>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</si>
  <si>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</si>
  <si>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</si>
  <si>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</si>
  <si>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</si>
  <si>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</si>
  <si>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</si>
  <si>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</si>
  <si>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</si>
  <si>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</si>
  <si>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</si>
  <si>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</si>
  <si>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</si>
  <si>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</si>
  <si>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</si>
  <si>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</si>
  <si>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</si>
  <si>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</si>
  <si>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</si>
  <si>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</si>
  <si>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</si>
  <si>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</si>
  <si>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</si>
  <si>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</si>
  <si>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</si>
  <si>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</si>
  <si>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</si>
  <si>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</si>
  <si>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</si>
  <si>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</si>
  <si>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</si>
  <si>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</si>
  <si>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</si>
  <si>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</si>
  <si>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</si>
  <si>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</si>
  <si>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</si>
  <si>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</si>
  <si>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</si>
  <si>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</si>
  <si>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</si>
  <si>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</si>
  <si>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</si>
  <si>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</si>
  <si>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</si>
  <si>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</si>
  <si>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</si>
  <si>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</si>
  <si>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</si>
  <si>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</si>
  <si>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</si>
  <si>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</si>
  <si>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</si>
  <si>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</si>
  <si>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</si>
  <si>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</si>
  <si>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</si>
  <si>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</si>
  <si>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</si>
  <si>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</si>
  <si>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</si>
  <si>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</si>
  <si>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</si>
  <si>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</si>
  <si>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</si>
  <si>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</si>
  <si>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</si>
  <si>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</si>
  <si>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</si>
  <si>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</si>
  <si>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</si>
  <si>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</si>
  <si>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</si>
  <si>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</si>
  <si>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</si>
  <si>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</si>
  <si>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</si>
  <si>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</si>
  <si>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</si>
  <si>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</si>
  <si>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</si>
  <si>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</si>
  <si>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</si>
  <si>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</si>
  <si>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</si>
  <si>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</si>
  <si>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</si>
  <si>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</si>
  <si>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</si>
  <si>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</si>
  <si>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</si>
  <si>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</si>
  <si>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</si>
  <si>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</si>
  <si>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</si>
  <si>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</si>
  <si>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</si>
  <si>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</si>
  <si>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</si>
  <si>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</si>
  <si>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</si>
  <si>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</si>
  <si>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</si>
  <si>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</si>
  <si>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</si>
  <si>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</si>
  <si>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</si>
  <si>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</si>
  <si>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</si>
  <si>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</si>
  <si>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</si>
  <si>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</si>
  <si>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</si>
  <si>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</si>
  <si>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</si>
  <si>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</si>
  <si>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</si>
  <si>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</si>
  <si>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</si>
  <si>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</si>
  <si>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</si>
  <si>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</si>
  <si>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</si>
  <si>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</si>
  <si>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</si>
  <si>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</si>
  <si>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</si>
  <si>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</si>
  <si>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</si>
  <si>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</si>
  <si>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</si>
  <si>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</si>
  <si>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</si>
  <si>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</si>
  <si>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</si>
  <si>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</si>
  <si>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</si>
  <si>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</si>
  <si>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</si>
  <si>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</si>
  <si>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</si>
  <si>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</si>
  <si>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</si>
  <si>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</si>
  <si>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</si>
  <si>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</si>
  <si>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</si>
  <si>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</si>
  <si>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</si>
  <si>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</si>
  <si>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</si>
  <si>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</si>
  <si>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</si>
  <si>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</si>
  <si>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</si>
  <si>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</si>
  <si>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</si>
  <si>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</si>
  <si>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</si>
  <si>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</si>
  <si>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</si>
  <si>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</si>
  <si>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</si>
  <si>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</si>
  <si>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</si>
  <si>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</si>
  <si>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</si>
  <si>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</si>
  <si>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</si>
  <si>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</si>
  <si>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</si>
  <si>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</si>
  <si>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</si>
  <si>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</si>
  <si>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</si>
  <si>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</si>
  <si>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</si>
  <si>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</si>
  <si>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</si>
  <si>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</si>
  <si>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</si>
  <si>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</si>
  <si>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</si>
  <si>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</si>
  <si>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</si>
  <si>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</si>
  <si>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</si>
  <si>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</si>
  <si>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</si>
  <si>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</si>
  <si>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</si>
  <si>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</si>
  <si>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</si>
  <si>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</si>
  <si>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</si>
  <si>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</si>
  <si>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</si>
  <si>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</si>
  <si>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</si>
  <si>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</si>
  <si>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</si>
  <si>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</si>
  <si>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</si>
  <si>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</si>
  <si>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</si>
  <si>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</si>
  <si>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</si>
  <si>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</si>
  <si>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</si>
  <si>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</si>
  <si>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</si>
  <si>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</si>
  <si>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</si>
  <si>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</si>
  <si>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</si>
  <si>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</si>
  <si>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</si>
  <si>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</si>
  <si>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</si>
  <si>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</si>
  <si>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</si>
  <si>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</si>
  <si>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</si>
  <si>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</si>
  <si>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</si>
  <si>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</si>
  <si>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</si>
  <si>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</si>
  <si>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</si>
  <si>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</si>
  <si>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</si>
  <si>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</si>
  <si>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</si>
  <si>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</si>
  <si>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</si>
  <si>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</si>
  <si>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</si>
  <si>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</si>
  <si>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</si>
  <si>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</si>
  <si>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</si>
  <si>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</si>
  <si>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</si>
  <si>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</si>
  <si>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</si>
  <si>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</si>
  <si>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</si>
  <si>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</si>
  <si>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</si>
  <si>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</si>
  <si>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</si>
  <si>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</si>
  <si>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</si>
  <si>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</si>
  <si>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</si>
  <si>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</si>
  <si>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</si>
  <si>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</si>
  <si>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</si>
  <si>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</si>
  <si>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</si>
  <si>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</si>
  <si>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</si>
  <si>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</si>
  <si>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</si>
  <si>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</si>
  <si>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</si>
  <si>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</si>
  <si>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</si>
  <si>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</si>
  <si>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</si>
  <si>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</si>
  <si>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</si>
  <si>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</si>
  <si>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</si>
  <si>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</si>
  <si>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</si>
  <si>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</si>
  <si>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</si>
  <si>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</si>
  <si>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</si>
  <si>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</si>
  <si>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</si>
  <si>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</si>
  <si>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</si>
  <si>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</si>
  <si>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</si>
  <si>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</si>
  <si>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</si>
  <si>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</si>
  <si>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</si>
  <si>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</si>
  <si>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</si>
  <si>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</si>
  <si>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</si>
  <si>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</si>
  <si>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</si>
  <si>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</si>
  <si>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</si>
  <si>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</si>
  <si>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</si>
  <si>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</si>
  <si>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</si>
  <si>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</si>
  <si>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</si>
  <si>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</si>
  <si>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</si>
  <si>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</si>
  <si>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</si>
  <si>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</si>
  <si>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</si>
  <si>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</si>
  <si>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</si>
  <si>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</si>
  <si>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</si>
  <si>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</si>
  <si>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</si>
  <si>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</si>
  <si>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</si>
  <si>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</si>
  <si>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</si>
  <si>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</si>
  <si>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</si>
  <si>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</si>
  <si>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</si>
  <si>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</si>
  <si>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</si>
  <si>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</si>
  <si>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</si>
  <si>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</si>
  <si>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</si>
  <si>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</si>
  <si>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</si>
  <si>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</si>
  <si>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</si>
  <si>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</si>
  <si>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</si>
  <si>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</si>
  <si>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</si>
  <si>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</si>
  <si>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</si>
  <si>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</si>
  <si>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</si>
  <si>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</si>
  <si>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</si>
  <si>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</si>
  <si>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</si>
  <si>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</si>
  <si>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</si>
  <si>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</si>
  <si>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</si>
  <si>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</si>
  <si>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</si>
  <si>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</si>
  <si>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</si>
  <si>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</si>
  <si>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</si>
  <si>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</si>
  <si>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</si>
  <si>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</si>
  <si>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</si>
  <si>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</si>
  <si>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</si>
  <si>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</si>
  <si>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</si>
  <si>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</si>
  <si>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</si>
  <si>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</si>
  <si>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</si>
  <si>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</si>
  <si>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</si>
  <si>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</si>
  <si>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</si>
  <si>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</si>
  <si>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</si>
  <si>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</si>
  <si>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</si>
  <si>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</si>
  <si>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</si>
  <si>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</si>
  <si>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</si>
  <si>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</si>
  <si>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</si>
  <si>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</si>
  <si>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</si>
  <si>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</si>
  <si>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</si>
  <si>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</si>
  <si>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</si>
  <si>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</si>
  <si>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</si>
  <si>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</si>
  <si>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</si>
  <si>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</si>
  <si>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</si>
  <si>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</si>
  <si>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</si>
  <si>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</si>
  <si>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</si>
  <si>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</si>
  <si>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</si>
  <si>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</si>
  <si>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</si>
  <si>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</si>
  <si>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</si>
  <si>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</si>
  <si>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</si>
  <si>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</si>
  <si>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</si>
  <si>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</si>
  <si>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</si>
  <si>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</si>
  <si>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</si>
  <si>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</si>
  <si>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</si>
  <si>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</si>
  <si>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</si>
  <si>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</si>
  <si>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</si>
  <si>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</si>
  <si>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</si>
  <si>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</si>
  <si>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</si>
  <si>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</si>
  <si>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</si>
  <si>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</si>
  <si>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</si>
  <si>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</si>
  <si>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</si>
  <si>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</si>
  <si>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</si>
  <si>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</si>
  <si>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</si>
  <si>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</si>
  <si>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</si>
  <si>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</si>
  <si>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</si>
  <si>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</si>
  <si>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</si>
  <si>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</si>
  <si>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</si>
  <si>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</si>
  <si>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</si>
  <si>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</si>
  <si>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</si>
  <si>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</si>
  <si>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</si>
  <si>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</si>
  <si>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</si>
  <si>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</si>
  <si>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</si>
  <si>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</si>
  <si>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</si>
  <si>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</si>
  <si>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</si>
  <si>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</si>
  <si>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</si>
  <si>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</si>
  <si>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</si>
  <si>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</si>
  <si>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</si>
  <si>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</si>
  <si>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</si>
  <si>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</si>
  <si>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</si>
  <si>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</si>
  <si>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</si>
  <si>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</si>
  <si>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</si>
  <si>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</si>
  <si>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</si>
  <si>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</si>
  <si>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</si>
  <si>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</si>
  <si>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</si>
  <si>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</si>
  <si>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</si>
  <si>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</si>
  <si>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</si>
  <si>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</si>
  <si>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</si>
  <si>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</si>
  <si>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</si>
  <si>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</si>
  <si>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</si>
  <si>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</si>
  <si>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</si>
  <si>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</si>
  <si>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</si>
  <si>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</si>
  <si>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</si>
  <si>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</si>
  <si>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</si>
  <si>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</si>
  <si>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</si>
  <si>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</si>
  <si>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</si>
  <si>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</si>
  <si>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</si>
  <si>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</si>
  <si>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</si>
  <si>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</si>
  <si>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</si>
  <si>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</si>
  <si>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</si>
  <si>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</si>
  <si>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</si>
  <si>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</si>
  <si>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</si>
  <si>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</si>
  <si>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</si>
  <si>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</si>
  <si>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</si>
  <si>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</si>
  <si>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</si>
  <si>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</si>
  <si>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</si>
  <si>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</si>
  <si>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</si>
  <si>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</si>
  <si>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</si>
  <si>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</si>
  <si>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</si>
  <si>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</si>
  <si>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</si>
  <si>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</si>
  <si>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</si>
  <si>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</si>
  <si>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</si>
  <si>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</si>
  <si>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</si>
  <si>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</si>
  <si>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</si>
  <si>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</si>
  <si>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</si>
  <si>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</si>
  <si>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</si>
  <si>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</si>
  <si>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</si>
  <si>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</si>
  <si>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</si>
  <si>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</si>
  <si>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</si>
  <si>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</si>
  <si>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</si>
  <si>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</si>
  <si>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</si>
  <si>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</si>
  <si>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</si>
  <si>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</si>
  <si>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</si>
  <si>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</si>
  <si>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</si>
  <si>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</si>
  <si>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</si>
  <si>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</si>
  <si>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</si>
  <si>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</si>
  <si>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</si>
  <si>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</si>
  <si>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</si>
  <si>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</si>
  <si>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</si>
  <si>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</si>
  <si>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</si>
  <si>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</si>
  <si>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</si>
  <si>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</si>
  <si>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</si>
  <si>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</si>
  <si>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</si>
  <si>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</si>
  <si>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</si>
  <si>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</si>
  <si>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</si>
  <si>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</si>
  <si>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</si>
  <si>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</si>
  <si>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</si>
  <si>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</si>
  <si>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</si>
  <si>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</si>
  <si>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</si>
  <si>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</si>
  <si>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</si>
  <si>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</si>
  <si>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</si>
  <si>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</si>
  <si>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</si>
  <si>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</si>
  <si>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</si>
  <si>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</si>
  <si>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</si>
  <si>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</si>
  <si>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</si>
  <si>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</si>
  <si>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</si>
  <si>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</si>
  <si>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</si>
  <si>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</si>
  <si>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</si>
  <si>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</si>
  <si>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</si>
  <si>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</si>
  <si>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</si>
  <si>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</si>
  <si>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</si>
  <si>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</si>
  <si>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</si>
  <si>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</si>
  <si>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</si>
  <si>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</si>
  <si>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</si>
  <si>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</si>
  <si>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</si>
  <si>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</si>
  <si>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</si>
  <si>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</si>
  <si>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</si>
  <si>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</si>
  <si>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</si>
  <si>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</si>
  <si>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</si>
  <si>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</si>
  <si>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</si>
  <si>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</si>
  <si>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</si>
  <si>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</si>
  <si>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</si>
  <si>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</si>
  <si>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</si>
  <si>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</si>
  <si>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</si>
  <si>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</si>
  <si>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</si>
  <si>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</si>
  <si>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</si>
  <si>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</si>
  <si>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</si>
  <si>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</si>
  <si>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</si>
  <si>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</si>
  <si>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</si>
  <si>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</si>
  <si>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</si>
  <si>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</si>
  <si>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</si>
  <si>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</si>
  <si>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</si>
  <si>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</si>
  <si>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</si>
  <si>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</si>
  <si>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</si>
  <si>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</si>
  <si>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</si>
  <si>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</si>
  <si>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</si>
  <si>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</si>
  <si>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</si>
  <si>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</si>
  <si>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</si>
  <si>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</si>
  <si>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</si>
  <si>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</si>
  <si>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</si>
  <si>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</si>
  <si>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</si>
  <si>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</si>
  <si>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</si>
  <si>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</si>
  <si>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</si>
  <si>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</si>
  <si>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</si>
  <si>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</si>
  <si>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</si>
  <si>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</si>
  <si>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</si>
  <si>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</si>
  <si>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</si>
  <si>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</si>
  <si>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</si>
  <si>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</si>
  <si>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</si>
  <si>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</si>
  <si>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</si>
  <si>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</si>
  <si>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</si>
  <si>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</si>
  <si>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</si>
  <si>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</si>
  <si>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</si>
  <si>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</si>
  <si>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</si>
  <si>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</si>
  <si>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</si>
  <si>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</si>
  <si>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</si>
  <si>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</si>
  <si>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</si>
  <si>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</si>
  <si>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</si>
  <si>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</si>
  <si>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</si>
  <si>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</si>
  <si>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</si>
  <si>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</si>
  <si>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</si>
  <si>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</si>
  <si>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</si>
  <si>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</si>
  <si>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</si>
  <si>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</si>
  <si>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</si>
  <si>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</si>
  <si>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</si>
  <si>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</si>
  <si>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</si>
  <si>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</si>
  <si>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</si>
  <si>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</si>
  <si>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</si>
  <si>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</si>
  <si>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</si>
  <si>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</si>
  <si>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</si>
  <si>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</si>
  <si>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</si>
  <si>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</si>
  <si>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</si>
  <si>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</si>
  <si>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</si>
  <si>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</si>
  <si>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</si>
  <si>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</si>
  <si>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</si>
  <si>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</si>
  <si>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</si>
  <si>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</si>
  <si>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</si>
  <si>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</si>
  <si>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</si>
  <si>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</si>
  <si>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</si>
  <si>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</si>
  <si>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</si>
  <si>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</si>
  <si>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</si>
  <si>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</si>
  <si>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</si>
  <si>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</si>
  <si>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</si>
  <si>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</si>
  <si>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</si>
  <si>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</si>
  <si>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</si>
  <si>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</si>
  <si>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</si>
  <si>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</si>
  <si>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</si>
  <si>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</si>
  <si>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</si>
  <si>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</si>
  <si>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</si>
  <si>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</si>
  <si>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</si>
  <si>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</si>
  <si>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</si>
  <si>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</si>
  <si>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</si>
  <si>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</si>
  <si>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</si>
  <si>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</si>
  <si>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</si>
  <si>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</si>
  <si>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</si>
  <si>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</si>
  <si>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</si>
  <si>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</si>
  <si>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</si>
  <si>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</si>
  <si>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</si>
  <si>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</si>
  <si>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</si>
  <si>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</si>
  <si>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</si>
  <si>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</si>
  <si>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</si>
  <si>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</si>
  <si>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</si>
  <si>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</si>
  <si>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</si>
  <si>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</si>
  <si>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</si>
  <si>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</si>
  <si>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</si>
  <si>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</si>
  <si>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</si>
  <si>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</si>
  <si>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</si>
  <si>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</si>
  <si>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</si>
  <si>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</si>
  <si>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</si>
  <si>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</si>
  <si>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</si>
  <si>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</si>
  <si>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</si>
  <si>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</si>
  <si>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</si>
  <si>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</si>
  <si>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</si>
  <si>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</si>
  <si>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</si>
  <si>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</si>
  <si>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</si>
  <si>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</si>
  <si>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</si>
  <si>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</si>
  <si>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</si>
  <si>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</si>
  <si>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</si>
  <si>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</si>
  <si>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</si>
  <si>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</si>
  <si>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</si>
  <si>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</si>
  <si>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</si>
  <si>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</si>
  <si>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</si>
  <si>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</si>
  <si>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</si>
  <si>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</si>
  <si>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</si>
  <si>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</si>
  <si>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</si>
  <si>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</si>
  <si>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</si>
  <si>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</si>
  <si>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</si>
  <si>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</si>
  <si>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</si>
  <si>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</si>
  <si>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</si>
  <si>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</si>
  <si>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</si>
  <si>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</si>
  <si>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</si>
  <si>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</si>
  <si>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</si>
  <si>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</si>
  <si>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</si>
  <si>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</si>
  <si>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</si>
  <si>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</si>
  <si>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</si>
  <si>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</si>
  <si>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</si>
  <si>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</si>
  <si>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</si>
  <si>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</si>
  <si>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</si>
  <si>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</si>
  <si>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</si>
  <si>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</si>
  <si>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</si>
  <si>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</si>
  <si>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</si>
  <si>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</si>
  <si>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</si>
  <si>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</si>
  <si>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</si>
  <si>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</si>
  <si>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</si>
  <si>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</si>
  <si>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</si>
  <si>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</si>
  <si>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</si>
  <si>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</si>
  <si>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</si>
  <si>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</si>
  <si>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</si>
  <si>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</si>
  <si>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</si>
  <si>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</si>
  <si>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</si>
  <si>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</si>
  <si>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</si>
  <si>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</si>
  <si>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</si>
  <si>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</si>
  <si>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</si>
  <si>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</si>
  <si>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</si>
  <si>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</si>
  <si>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</si>
  <si>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</si>
  <si>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</si>
  <si>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</si>
  <si>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</si>
  <si>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</si>
  <si>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</si>
  <si>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</si>
  <si>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</si>
  <si>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</si>
  <si>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</si>
  <si>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</si>
  <si>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</si>
  <si>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</si>
  <si>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</si>
  <si>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</si>
  <si>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</si>
  <si>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</si>
  <si>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</si>
  <si>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</si>
  <si>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</si>
  <si>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</si>
  <si>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</si>
  <si>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</si>
  <si>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</si>
  <si>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</si>
  <si>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</si>
  <si>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</si>
  <si>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</si>
  <si>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</si>
  <si>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</si>
  <si>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</si>
  <si>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</si>
  <si>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</si>
  <si>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</si>
  <si>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</si>
  <si>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</si>
  <si>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</si>
  <si>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</si>
  <si>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</si>
  <si>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</si>
  <si>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</si>
  <si>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</si>
  <si>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</si>
  <si>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</si>
  <si>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</si>
  <si>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</si>
  <si>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</si>
  <si>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</si>
  <si>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</si>
  <si>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</si>
  <si>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</si>
  <si>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</si>
  <si>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</si>
  <si>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</si>
  <si>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</si>
  <si>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</si>
  <si>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</si>
  <si>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</si>
  <si>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</si>
  <si>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</si>
  <si>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</si>
  <si>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</si>
  <si>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</si>
  <si>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</si>
  <si>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</si>
  <si>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</si>
  <si>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</si>
  <si>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</si>
  <si>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</si>
  <si>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</si>
  <si>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</si>
  <si>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</si>
  <si>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</si>
  <si>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</si>
  <si>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</si>
  <si>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</si>
  <si>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</si>
  <si>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</si>
  <si>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</si>
  <si>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</si>
  <si>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</si>
  <si>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</si>
  <si>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</si>
  <si>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</si>
  <si>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</si>
  <si>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</si>
  <si>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</si>
  <si>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</si>
  <si>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</si>
  <si>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</si>
  <si>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</si>
  <si>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</si>
  <si>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</si>
  <si>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</si>
  <si>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</si>
  <si>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</si>
  <si>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</si>
  <si>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</si>
  <si>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</si>
  <si>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</si>
  <si>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</si>
  <si>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</si>
  <si>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</si>
  <si>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</si>
  <si>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</si>
  <si>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</si>
  <si>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</si>
  <si>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</si>
  <si>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</si>
  <si>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</si>
  <si>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</si>
  <si>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</si>
  <si>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</si>
  <si>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</si>
  <si>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</si>
  <si>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</si>
  <si>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</si>
  <si>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</si>
  <si>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</si>
  <si>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</si>
  <si>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</si>
  <si>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</si>
  <si>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</si>
  <si>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</si>
  <si>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</si>
  <si>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</si>
  <si>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</si>
  <si>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</si>
  <si>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</si>
  <si>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</si>
  <si>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</si>
  <si>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</si>
  <si>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</si>
  <si>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</si>
  <si>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</si>
  <si>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</si>
  <si>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</si>
  <si>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</si>
  <si>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</si>
  <si>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</si>
  <si>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</si>
  <si>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</si>
  <si>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</si>
  <si>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</si>
  <si>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</si>
  <si>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</si>
  <si>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</si>
  <si>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</si>
  <si>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</si>
  <si>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</si>
  <si>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</si>
  <si>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</si>
  <si>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</si>
  <si>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</si>
  <si>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</si>
  <si>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</si>
  <si>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</si>
  <si>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</si>
  <si>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</si>
  <si>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</si>
  <si>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</si>
  <si>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</si>
  <si>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</si>
  <si>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</si>
  <si>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</si>
  <si>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</si>
  <si>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</si>
  <si>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</si>
  <si>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</si>
  <si>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</si>
  <si>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</si>
  <si>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</si>
  <si>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</si>
  <si>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</si>
  <si>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</si>
  <si>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</si>
  <si>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</si>
  <si>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</si>
  <si>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</si>
  <si>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</si>
  <si>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</si>
  <si>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</si>
  <si>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</si>
  <si>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</si>
  <si>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</si>
  <si>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</si>
  <si>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</si>
  <si>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</si>
  <si>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</si>
  <si>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</si>
  <si>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</si>
  <si>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</si>
  <si>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</si>
  <si>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</si>
  <si>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</si>
  <si>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</si>
  <si>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</si>
  <si>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</si>
  <si>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</si>
  <si>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</si>
  <si>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</si>
  <si>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</si>
  <si>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</si>
  <si>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</si>
  <si>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</si>
  <si>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</si>
  <si>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</si>
  <si>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</si>
  <si>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</si>
  <si>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</si>
  <si>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</si>
  <si>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</si>
  <si>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</si>
  <si>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</si>
  <si>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</si>
  <si>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</si>
  <si>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</si>
  <si>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</si>
  <si>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</si>
  <si>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</si>
  <si>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</si>
  <si>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</si>
  <si>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</si>
  <si>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</si>
  <si>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</si>
  <si>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</si>
  <si>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</si>
  <si>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</si>
  <si>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</si>
  <si>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</si>
  <si>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</si>
  <si>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</si>
  <si>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</si>
  <si>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</si>
  <si>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</si>
  <si>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</si>
  <si>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</si>
  <si>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</si>
  <si>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</si>
  <si>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</si>
  <si>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</si>
  <si>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</si>
  <si>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</si>
  <si>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</si>
  <si>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</si>
  <si>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</si>
  <si>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</si>
  <si>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</si>
  <si>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</si>
  <si>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</si>
  <si>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</si>
  <si>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</si>
  <si>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</si>
  <si>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</si>
  <si>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</si>
  <si>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</si>
  <si>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</si>
  <si>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</si>
  <si>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</si>
  <si>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</si>
  <si>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</si>
  <si>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</si>
  <si>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</si>
  <si>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</si>
  <si>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</si>
  <si>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</si>
  <si>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</si>
  <si>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</si>
  <si>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</si>
  <si>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</si>
  <si>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</si>
  <si>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</si>
  <si>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</si>
  <si>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</si>
  <si>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</si>
  <si>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</si>
  <si>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</si>
  <si>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</si>
  <si>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</si>
  <si>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</si>
  <si>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</si>
  <si>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</si>
  <si>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</si>
  <si>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</si>
  <si>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</si>
  <si>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</si>
  <si>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</si>
  <si>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</si>
  <si>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</si>
  <si>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</si>
  <si>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</si>
  <si>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</si>
  <si>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</si>
  <si>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</si>
  <si>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</si>
  <si>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</si>
  <si>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</si>
  <si>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</si>
  <si>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</si>
  <si>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</si>
  <si>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</si>
  <si>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</si>
  <si>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</si>
  <si>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</si>
  <si>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</si>
  <si>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</si>
  <si>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</si>
  <si>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</si>
  <si>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</si>
  <si>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</si>
  <si>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</si>
  <si>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</si>
  <si>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</si>
  <si>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</si>
  <si>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</si>
  <si>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</si>
  <si>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</si>
  <si>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</si>
  <si>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</si>
  <si>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</si>
  <si>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</si>
  <si>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</si>
  <si>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</si>
  <si>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</si>
  <si>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</si>
  <si>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</si>
  <si>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</si>
  <si>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</si>
  <si>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</si>
  <si>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</si>
  <si>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</si>
  <si>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</si>
  <si>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</si>
  <si>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</si>
  <si>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</si>
  <si>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</si>
  <si>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</si>
  <si>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</si>
  <si>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</si>
  <si>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</si>
  <si>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</si>
  <si>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</si>
  <si>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</si>
  <si>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</si>
  <si>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</si>
  <si>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</si>
  <si>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</si>
  <si>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</si>
  <si>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</si>
  <si>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</si>
  <si>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</si>
  <si>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</si>
  <si>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</si>
  <si>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</si>
  <si>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</si>
  <si>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</si>
  <si>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</si>
  <si>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</si>
  <si>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</si>
  <si>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</si>
  <si>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</si>
  <si>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</si>
  <si>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</si>
  <si>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</si>
  <si>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</si>
  <si>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</si>
  <si>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</si>
  <si>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</si>
  <si>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</si>
  <si>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</si>
  <si>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</si>
  <si>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</si>
  <si>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</si>
  <si>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</si>
  <si>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</si>
  <si>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</si>
  <si>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</si>
  <si>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</si>
  <si>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</si>
  <si>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</si>
  <si>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</si>
  <si>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</si>
  <si>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</si>
  <si>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</si>
  <si>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</si>
  <si>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</si>
  <si>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</si>
  <si>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</si>
  <si>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</si>
  <si>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</si>
  <si>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</si>
  <si>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</si>
  <si>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</si>
  <si>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</si>
  <si>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</si>
  <si>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</si>
  <si>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</si>
  <si>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</si>
  <si>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</si>
  <si>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</si>
  <si>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</si>
  <si>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</si>
  <si>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</si>
  <si>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</si>
  <si>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</si>
  <si>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</si>
  <si>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</si>
  <si>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</si>
  <si>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</si>
  <si>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</si>
  <si>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</si>
  <si>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</si>
  <si>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</si>
  <si>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</si>
  <si>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</si>
  <si>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</si>
  <si>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</si>
  <si>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</si>
  <si>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</si>
  <si>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</si>
  <si>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</si>
  <si>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</si>
  <si>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</si>
  <si>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</si>
  <si>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</si>
  <si>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</si>
  <si>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</si>
  <si>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</si>
  <si>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</si>
  <si>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</si>
  <si>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</si>
  <si>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</si>
  <si>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</si>
  <si>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</si>
  <si>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</si>
  <si>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</si>
  <si>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</si>
  <si>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</si>
  <si>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</si>
  <si>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</si>
  <si>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</si>
  <si>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</si>
  <si>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</si>
  <si>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</si>
  <si>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</si>
  <si>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</si>
  <si>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</si>
  <si>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</si>
  <si>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</si>
  <si>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</si>
  <si>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</si>
  <si>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</si>
  <si>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</si>
  <si>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</si>
  <si>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</si>
  <si>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</si>
  <si>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</si>
  <si>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</si>
  <si>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</si>
  <si>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</si>
  <si>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</si>
  <si>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</si>
  <si>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</si>
  <si>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</si>
  <si>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</si>
  <si>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</si>
  <si>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</si>
  <si>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</si>
  <si>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</si>
  <si>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</si>
  <si>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</si>
  <si>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</si>
  <si>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</si>
  <si>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</si>
  <si>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</si>
  <si>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</si>
  <si>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</si>
  <si>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</si>
  <si>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</si>
  <si>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</si>
  <si>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</si>
  <si>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</si>
  <si>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</si>
  <si>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</si>
  <si>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</si>
  <si>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</si>
  <si>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</si>
  <si>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</si>
  <si>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</si>
  <si>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</si>
  <si>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</si>
  <si>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</si>
  <si>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</si>
  <si>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</si>
  <si>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</si>
  <si>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</si>
  <si>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</si>
  <si>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</si>
  <si>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</si>
  <si>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</si>
  <si>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</si>
  <si>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</si>
  <si>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</si>
  <si>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</si>
  <si>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</si>
  <si>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</si>
  <si>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</si>
  <si>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</si>
  <si>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</si>
  <si>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</si>
  <si>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</si>
  <si>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</si>
  <si>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</si>
  <si>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</si>
  <si>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</si>
  <si>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</si>
  <si>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</si>
  <si>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</si>
  <si>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</si>
  <si>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</si>
  <si>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</si>
  <si>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</si>
  <si>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</si>
  <si>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</si>
  <si>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</si>
  <si>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</si>
  <si>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</si>
  <si>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</si>
  <si>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</si>
  <si>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</si>
  <si>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</si>
  <si>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</si>
  <si>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</si>
  <si>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</si>
  <si>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</si>
  <si>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</si>
  <si>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</si>
  <si>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</si>
  <si>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</si>
  <si>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</si>
  <si>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</si>
  <si>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</si>
  <si>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</si>
  <si>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</si>
  <si>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</si>
  <si>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</si>
  <si>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</si>
  <si>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</si>
  <si>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</si>
  <si>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</si>
  <si>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</si>
  <si>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</si>
  <si>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</si>
  <si>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</si>
  <si>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</si>
  <si>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</si>
  <si>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</si>
  <si>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</si>
  <si>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</si>
  <si>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</si>
  <si>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</si>
  <si>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</si>
  <si>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</si>
  <si>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</si>
  <si>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</si>
  <si>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</si>
  <si>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</si>
  <si>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</si>
  <si>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</si>
  <si>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</si>
  <si>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</si>
  <si>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</si>
  <si>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</si>
  <si>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</si>
  <si>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</si>
  <si>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</si>
  <si>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</si>
  <si>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</si>
  <si>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</si>
  <si>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</si>
  <si>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</si>
  <si>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</si>
  <si>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</si>
  <si>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</si>
  <si>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</si>
  <si>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</si>
  <si>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</si>
  <si>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</si>
  <si>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</si>
  <si>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</si>
  <si>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</si>
  <si>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</si>
  <si>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</si>
  <si>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</si>
  <si>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</si>
  <si>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</si>
  <si>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</si>
  <si>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</si>
  <si>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</si>
  <si>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</si>
  <si>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</si>
  <si>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</si>
  <si>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</si>
  <si>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</si>
  <si>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</si>
  <si>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</si>
  <si>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</si>
  <si>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</si>
  <si>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</si>
  <si>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</si>
  <si>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</si>
  <si>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</si>
  <si>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</si>
  <si>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</si>
  <si>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</si>
  <si>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</si>
  <si>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</si>
  <si>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</si>
  <si>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</si>
  <si>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</si>
  <si>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</si>
  <si>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</si>
  <si>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</si>
  <si>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</si>
  <si>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</si>
  <si>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</si>
  <si>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</si>
  <si>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</si>
  <si>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</si>
  <si>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</si>
  <si>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</si>
  <si>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</si>
  <si>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</si>
  <si>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</si>
  <si>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</si>
  <si>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</si>
  <si>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</si>
  <si>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</si>
  <si>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</si>
  <si>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</si>
  <si>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</si>
  <si>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</si>
  <si>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</si>
  <si>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</si>
  <si>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</si>
  <si>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</si>
  <si>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</si>
  <si>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</si>
  <si>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</si>
  <si>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</si>
  <si>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</si>
  <si>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</si>
  <si>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</si>
  <si>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</si>
  <si>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</si>
  <si>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</si>
  <si>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</si>
  <si>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</si>
  <si>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</si>
  <si>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</si>
  <si>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</si>
  <si>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</si>
  <si>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</si>
  <si>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</si>
  <si>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</si>
  <si>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</si>
  <si>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</si>
  <si>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</si>
  <si>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</si>
  <si>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</si>
  <si>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</si>
  <si>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</si>
  <si>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</si>
  <si>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</si>
  <si>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</si>
  <si>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</si>
  <si>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</si>
  <si>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</si>
  <si>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</si>
  <si>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</si>
  <si>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</si>
  <si>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</si>
  <si>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</si>
  <si>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</si>
  <si>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</si>
  <si>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</si>
  <si>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</si>
  <si>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</si>
  <si>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</si>
  <si>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</si>
  <si>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</si>
  <si>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</si>
  <si>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</si>
  <si>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</si>
  <si>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</si>
  <si>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</si>
  <si>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</si>
  <si>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</si>
  <si>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</si>
  <si>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</si>
  <si>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</si>
  <si>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</si>
  <si>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</si>
  <si>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</si>
  <si>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</si>
  <si>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</si>
  <si>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</si>
  <si>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</si>
  <si>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</si>
  <si>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</si>
  <si>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</si>
  <si>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</si>
  <si>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</si>
  <si>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</si>
  <si>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</si>
  <si>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</si>
  <si>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</si>
  <si>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</si>
  <si>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</si>
  <si>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</si>
  <si>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</si>
  <si>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</si>
  <si>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</si>
  <si>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</si>
  <si>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</si>
  <si>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</si>
  <si>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</si>
  <si>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</si>
  <si>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</si>
  <si>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</si>
  <si>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</si>
  <si>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</si>
  <si>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</si>
  <si>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</si>
  <si>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</si>
  <si>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</si>
  <si>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</si>
  <si>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</si>
  <si>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</si>
  <si>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</si>
  <si>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</si>
  <si>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</si>
  <si>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</si>
  <si>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</si>
  <si>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</si>
  <si>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</si>
  <si>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</si>
  <si>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</si>
  <si>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</si>
  <si>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</si>
  <si>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</si>
  <si>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</si>
  <si>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</si>
  <si>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</si>
  <si>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</si>
  <si>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</si>
  <si>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</si>
  <si>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</si>
  <si>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</si>
  <si>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</si>
  <si>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</si>
  <si>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</si>
  <si>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</si>
  <si>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</si>
  <si>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</si>
  <si>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</si>
  <si>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</si>
  <si>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</si>
  <si>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</si>
  <si>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</si>
  <si>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</si>
  <si>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</si>
  <si>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</si>
  <si>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</si>
  <si>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</si>
  <si>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</si>
  <si>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</si>
  <si>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</si>
  <si>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</si>
  <si>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</si>
  <si>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</si>
  <si>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</si>
  <si>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</si>
  <si>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</si>
  <si>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</si>
  <si>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</si>
  <si>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</si>
  <si>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</si>
  <si>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</si>
  <si>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</si>
  <si>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</si>
  <si>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</si>
  <si>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</si>
  <si>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</si>
  <si>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</si>
  <si>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</si>
  <si>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</si>
  <si>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</si>
  <si>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</si>
  <si>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</si>
  <si>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</si>
  <si>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</si>
  <si>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</si>
  <si>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</si>
  <si>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</si>
  <si>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</si>
  <si>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</si>
  <si>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</si>
  <si>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</si>
  <si>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</si>
  <si>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</si>
  <si>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</si>
  <si>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</si>
  <si>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</si>
  <si>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</si>
  <si>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</si>
  <si>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</si>
  <si>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</si>
  <si>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</si>
  <si>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</si>
  <si>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</si>
  <si>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</si>
  <si>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</si>
  <si>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</si>
  <si>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</si>
  <si>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</si>
  <si>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</si>
  <si>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</si>
  <si>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</si>
  <si>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</si>
  <si>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</si>
  <si>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</si>
  <si>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</si>
  <si>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</si>
  <si>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</si>
  <si>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</si>
  <si>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</si>
  <si>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</si>
  <si>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</si>
  <si>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</si>
  <si>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</si>
  <si>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</si>
  <si>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</si>
  <si>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</si>
  <si>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</si>
  <si>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</si>
  <si>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</si>
  <si>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</si>
  <si>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</si>
  <si>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</si>
  <si>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</si>
  <si>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</si>
  <si>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</si>
  <si>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</si>
  <si>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</si>
  <si>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</si>
  <si>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</si>
  <si>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</si>
  <si>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</si>
  <si>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</si>
  <si>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</si>
  <si>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</si>
  <si>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</si>
  <si>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</si>
  <si>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</si>
  <si>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</si>
  <si>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</si>
  <si>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</si>
  <si>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</si>
  <si>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</si>
  <si>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</si>
  <si>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</si>
  <si>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</si>
  <si>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</si>
  <si>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</si>
  <si>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</si>
  <si>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</si>
  <si>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</si>
  <si>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</si>
  <si>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</si>
  <si>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</si>
  <si>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</si>
  <si>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</si>
  <si>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</si>
  <si>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</si>
  <si>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</si>
  <si>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</si>
  <si>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</si>
  <si>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</si>
  <si>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</si>
  <si>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</si>
  <si>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</si>
  <si>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</si>
  <si>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</si>
  <si>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</si>
  <si>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</si>
  <si>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</si>
  <si>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</si>
  <si>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</si>
  <si>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</si>
  <si>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</si>
  <si>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</si>
  <si>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</si>
  <si>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</si>
  <si>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</si>
  <si>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</si>
  <si>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</si>
  <si>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</si>
  <si>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</si>
  <si>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</si>
  <si>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</si>
  <si>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</si>
  <si>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</si>
  <si>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</si>
  <si>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</si>
  <si>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</si>
  <si>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</si>
  <si>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</si>
  <si>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</si>
  <si>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</si>
  <si>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</si>
  <si>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</si>
  <si>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</si>
  <si>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</si>
  <si>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</si>
  <si>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</si>
  <si>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</si>
  <si>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</si>
  <si>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</si>
  <si>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</si>
  <si>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</si>
  <si>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</si>
  <si>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</si>
  <si>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</si>
  <si>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</si>
  <si>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</si>
  <si>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</si>
  <si>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</si>
  <si>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</si>
  <si>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</si>
  <si>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</si>
  <si>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</si>
  <si>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</si>
  <si>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</si>
  <si>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</si>
  <si>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</si>
  <si>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</si>
  <si>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</si>
  <si>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</si>
  <si>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</si>
  <si>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</si>
  <si>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</si>
  <si>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</si>
  <si>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</si>
  <si>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</si>
  <si>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</si>
  <si>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</si>
  <si>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</si>
  <si>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</si>
  <si>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</si>
  <si>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</si>
  <si>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</si>
  <si>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</si>
  <si>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</si>
  <si>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</si>
  <si>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</si>
  <si>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</si>
  <si>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</si>
  <si>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</si>
  <si>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</si>
  <si>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</si>
  <si>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</si>
  <si>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</si>
  <si>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</si>
  <si>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</si>
  <si>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</si>
  <si>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</si>
  <si>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</si>
  <si>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</si>
  <si>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</si>
  <si>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</si>
  <si>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</si>
  <si>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</si>
  <si>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</si>
  <si>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</si>
  <si>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</si>
  <si>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</si>
  <si>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</si>
  <si>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</si>
  <si>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</si>
  <si>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</si>
  <si>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</si>
  <si>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</si>
  <si>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</si>
  <si>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</si>
  <si>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</si>
  <si>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</si>
  <si>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</si>
  <si>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</si>
  <si>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</si>
  <si>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</si>
  <si>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</si>
  <si>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</si>
  <si>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</si>
  <si>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</si>
  <si>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</si>
  <si>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</si>
  <si>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</si>
  <si>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</si>
  <si>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</si>
  <si>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</si>
  <si>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</si>
  <si>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</si>
  <si>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</si>
  <si>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</si>
  <si>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</si>
  <si>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</si>
  <si>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</si>
  <si>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</si>
  <si>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</si>
  <si>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</si>
  <si>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</si>
  <si>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</si>
  <si>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</si>
  <si>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</si>
  <si>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</si>
  <si>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</si>
  <si>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</si>
  <si>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</si>
  <si>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</si>
  <si>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</si>
  <si>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</si>
  <si>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</si>
  <si>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</si>
  <si>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</si>
  <si>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</si>
  <si>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</si>
  <si>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</si>
  <si>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</si>
  <si>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</si>
  <si>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</si>
  <si>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</si>
  <si>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</si>
  <si>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</si>
  <si>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</si>
  <si>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</si>
  <si>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</si>
  <si>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</si>
  <si>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</si>
  <si>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</si>
  <si>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</si>
  <si>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</si>
  <si>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</si>
  <si>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</si>
  <si>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</si>
  <si>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</si>
  <si>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</si>
  <si>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</si>
  <si>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</si>
  <si>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</si>
  <si>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</si>
  <si>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</si>
  <si>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</si>
  <si>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</si>
  <si>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</si>
  <si>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</si>
  <si>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</si>
  <si>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</si>
  <si>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</si>
  <si>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</si>
  <si>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</si>
  <si>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</si>
  <si>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</si>
  <si>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</si>
  <si>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</si>
  <si>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</si>
  <si>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</si>
  <si>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</si>
  <si>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</si>
  <si>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</si>
  <si>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</si>
  <si>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</si>
  <si>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</si>
  <si>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</si>
  <si>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</si>
  <si>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</si>
  <si>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</si>
  <si>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</si>
  <si>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</si>
  <si>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</si>
  <si>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</si>
  <si>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</si>
  <si>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</si>
  <si>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</si>
  <si>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</si>
  <si>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</si>
  <si>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</si>
  <si>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</si>
  <si>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</si>
  <si>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</si>
  <si>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</si>
  <si>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</si>
  <si>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</si>
  <si>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</si>
  <si>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</si>
  <si>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</si>
  <si>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</si>
  <si>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</si>
  <si>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</si>
  <si>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</si>
  <si>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</si>
  <si>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</si>
  <si>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</si>
  <si>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</si>
  <si>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</si>
  <si>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</si>
  <si>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</si>
  <si>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</si>
  <si>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</si>
  <si>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</si>
  <si>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</si>
  <si>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</si>
  <si>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</si>
  <si>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</si>
  <si>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</si>
  <si>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</si>
  <si>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</si>
  <si>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</si>
  <si>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</si>
  <si>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</si>
  <si>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</si>
  <si>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</si>
  <si>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</si>
  <si>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</si>
  <si>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</si>
  <si>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</si>
  <si>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</si>
  <si>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</si>
  <si>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</si>
  <si>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</si>
  <si>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</si>
  <si>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</si>
  <si>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</si>
  <si>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</si>
  <si>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</si>
  <si>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</si>
  <si>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</si>
  <si>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</si>
  <si>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</si>
  <si>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</si>
  <si>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</si>
  <si>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</si>
  <si>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</si>
  <si>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</si>
  <si>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</si>
  <si>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</si>
  <si>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</si>
  <si>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</si>
  <si>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</si>
  <si>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</si>
  <si>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</si>
  <si>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</si>
  <si>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</si>
  <si>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</si>
  <si>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</si>
  <si>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</si>
  <si>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</si>
  <si>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</si>
  <si>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</si>
  <si>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</si>
  <si>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</si>
  <si>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</si>
  <si>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</si>
  <si>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</si>
  <si>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</si>
  <si>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</si>
  <si>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</si>
  <si>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</si>
  <si>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</si>
  <si>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</si>
  <si>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</si>
  <si>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</si>
  <si>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</si>
  <si>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</si>
  <si>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</si>
  <si>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</si>
  <si>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</si>
  <si>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</si>
  <si>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</si>
  <si>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</si>
  <si>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</si>
  <si>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</si>
  <si>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</si>
  <si>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</si>
  <si>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</si>
  <si>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</si>
  <si>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</si>
  <si>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</si>
  <si>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</si>
  <si>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</si>
  <si>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</si>
  <si>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</si>
  <si>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</si>
  <si>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</si>
  <si>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</si>
  <si>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</si>
  <si>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</si>
  <si>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</si>
  <si>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</si>
  <si>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</si>
  <si>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</si>
  <si>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</si>
  <si>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</si>
  <si>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</si>
  <si>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</si>
  <si>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</si>
  <si>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</si>
  <si>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</si>
  <si>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</si>
  <si>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</si>
  <si>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</si>
  <si>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</si>
  <si>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</si>
  <si>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</si>
  <si>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</si>
  <si>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</si>
  <si>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</si>
  <si>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</si>
  <si>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</si>
  <si>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</si>
  <si>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</si>
  <si>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</si>
  <si>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</si>
  <si>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</si>
  <si>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</si>
  <si>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</si>
  <si>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</si>
  <si>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</si>
  <si>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</si>
  <si>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</si>
  <si>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</si>
  <si>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</si>
  <si>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</si>
  <si>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</si>
  <si>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</si>
  <si>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</si>
  <si>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</si>
  <si>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</si>
  <si>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</si>
  <si>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</si>
  <si>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</si>
  <si>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</si>
  <si>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</si>
  <si>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</si>
  <si>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</si>
  <si>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</si>
  <si>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</si>
  <si>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</si>
  <si>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</si>
  <si>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</si>
  <si>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</si>
  <si>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</si>
  <si>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</si>
  <si>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</si>
  <si>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</si>
  <si>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</si>
  <si>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</si>
  <si>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</si>
  <si>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</si>
  <si>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</si>
  <si>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</si>
  <si>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</si>
  <si>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</si>
  <si>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</si>
  <si>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</si>
  <si>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</si>
  <si>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</si>
  <si>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</si>
  <si>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</si>
  <si>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</si>
  <si>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</si>
  <si>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</si>
  <si>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</si>
  <si>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</si>
  <si>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</si>
  <si>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</si>
  <si>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</si>
  <si>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</si>
  <si>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</si>
  <si>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</si>
  <si>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</si>
  <si>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</si>
  <si>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</si>
  <si>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</si>
  <si>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</si>
  <si>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</si>
  <si>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</si>
  <si>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</si>
  <si>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</si>
  <si>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</si>
  <si>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</si>
  <si>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</si>
  <si>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</si>
  <si>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</si>
  <si>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</si>
  <si>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</si>
  <si>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</si>
  <si>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</si>
  <si>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</si>
  <si>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</si>
  <si>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</si>
  <si>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</si>
  <si>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</si>
  <si>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</si>
  <si>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</si>
  <si>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</si>
  <si>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</si>
  <si>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</si>
  <si>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</si>
  <si>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</si>
  <si>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</si>
  <si>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</si>
  <si>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</si>
  <si>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</si>
  <si>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</si>
  <si>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</si>
  <si>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</si>
  <si>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</si>
  <si>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</si>
  <si>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</si>
  <si>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</si>
  <si>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</si>
  <si>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</si>
  <si>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</si>
  <si>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</si>
  <si>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</si>
  <si>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</si>
  <si>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</si>
  <si>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</si>
  <si>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</si>
  <si>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</si>
  <si>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</si>
  <si>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</si>
  <si>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</si>
  <si>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</si>
  <si>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</si>
  <si>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</si>
  <si>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</si>
  <si>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</si>
  <si>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</si>
  <si>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</si>
  <si>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</si>
  <si>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</si>
  <si>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</si>
  <si>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</si>
  <si>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</si>
  <si>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</si>
  <si>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</si>
  <si>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</si>
  <si>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</si>
  <si>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</si>
  <si>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</si>
  <si>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</si>
  <si>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</si>
  <si>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</si>
  <si>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</si>
  <si>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</si>
  <si>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</si>
  <si>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</si>
  <si>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</si>
  <si>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</si>
  <si>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</si>
  <si>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</si>
  <si>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</si>
  <si>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</si>
  <si>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</si>
  <si>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</si>
  <si>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</si>
  <si>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</si>
  <si>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</si>
  <si>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</si>
  <si>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</si>
  <si>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</si>
  <si>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</si>
  <si>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</si>
  <si>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</si>
  <si>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</si>
  <si>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</si>
  <si>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</si>
  <si>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</si>
  <si>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</si>
  <si>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</si>
  <si>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</si>
  <si>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</si>
  <si>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</si>
  <si>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</si>
  <si>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</si>
  <si>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</si>
  <si>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</si>
  <si>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</si>
  <si>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</si>
  <si>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</si>
  <si>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</si>
  <si>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</si>
  <si>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</si>
  <si>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</si>
  <si>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</si>
  <si>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</si>
  <si>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</si>
  <si>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</si>
  <si>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</si>
  <si>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</si>
  <si>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</si>
  <si>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</si>
  <si>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</si>
  <si>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</si>
  <si>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</si>
  <si>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</si>
  <si>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</si>
  <si>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</si>
  <si>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</si>
  <si>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</si>
  <si>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</si>
  <si>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</si>
  <si>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</si>
  <si>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</si>
  <si>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</si>
  <si>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</si>
  <si>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</si>
  <si>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</si>
  <si>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</si>
  <si>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</si>
  <si>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</si>
  <si>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</si>
  <si>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</si>
  <si>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</si>
  <si>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</si>
  <si>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</si>
  <si>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</si>
  <si>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</si>
  <si>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</si>
  <si>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</si>
  <si>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</si>
  <si>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</si>
  <si>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</si>
  <si>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</si>
  <si>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</si>
  <si>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</si>
  <si>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</si>
  <si>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</si>
  <si>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</si>
  <si>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</si>
  <si>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</si>
  <si>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</si>
  <si>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</si>
  <si>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</si>
  <si>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</si>
  <si>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</si>
  <si>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</si>
  <si>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</si>
  <si>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</si>
  <si>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</si>
  <si>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</si>
  <si>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</si>
  <si>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</si>
  <si>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</si>
  <si>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</si>
  <si>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</si>
  <si>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</si>
  <si>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</si>
  <si>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</si>
  <si>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</si>
  <si>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</si>
  <si>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</si>
  <si>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</si>
  <si>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</si>
  <si>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</si>
  <si>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</si>
  <si>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</si>
  <si>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</si>
  <si>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</si>
  <si>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</si>
  <si>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</si>
  <si>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</si>
  <si>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</si>
  <si>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</si>
  <si>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</si>
  <si>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</si>
  <si>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</si>
  <si>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</si>
  <si>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</si>
  <si>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</si>
  <si>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</si>
  <si>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</si>
  <si>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</si>
  <si>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</si>
  <si>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</si>
  <si>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</si>
  <si>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</si>
  <si>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</si>
  <si>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</si>
  <si>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</si>
  <si>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</si>
  <si>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</si>
  <si>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</si>
  <si>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</si>
  <si>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</si>
  <si>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</si>
  <si>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</si>
  <si>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</si>
  <si>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</si>
  <si>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</si>
  <si>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</si>
  <si>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</si>
  <si>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</si>
  <si>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</si>
  <si>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</si>
  <si>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</si>
  <si>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</si>
  <si>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</si>
  <si>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</si>
  <si>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</si>
  <si>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</si>
  <si>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</si>
  <si>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</si>
  <si>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</si>
  <si>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</si>
  <si>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</si>
  <si>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</si>
  <si>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</si>
  <si>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</si>
  <si>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</si>
  <si>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</si>
  <si>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</si>
  <si>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</si>
  <si>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</si>
  <si>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</si>
  <si>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</si>
  <si>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</si>
  <si>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</si>
  <si>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</si>
  <si>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</si>
  <si>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</si>
  <si>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</si>
  <si>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</si>
  <si>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</si>
  <si>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</si>
  <si>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</si>
  <si>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</si>
  <si>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</si>
  <si>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</si>
  <si>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</si>
  <si>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</si>
  <si>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</si>
  <si>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</si>
  <si>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</si>
  <si>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</si>
  <si>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</si>
  <si>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</si>
  <si>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</si>
  <si>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</si>
  <si>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</si>
  <si>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</si>
  <si>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</si>
  <si>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</si>
  <si>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</si>
  <si>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</si>
  <si>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</si>
  <si>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</si>
  <si>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</si>
  <si>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</si>
  <si>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</si>
  <si>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</si>
  <si>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</si>
  <si>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</si>
  <si>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</si>
  <si>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</si>
  <si>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</si>
  <si>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</si>
  <si>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</si>
  <si>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</si>
  <si>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</si>
  <si>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</si>
  <si>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</si>
  <si>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</si>
  <si>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</si>
  <si>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</si>
  <si>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</si>
  <si>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</si>
  <si>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</si>
  <si>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</si>
  <si>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</si>
  <si>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</si>
  <si>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</si>
  <si>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</si>
  <si>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</si>
  <si>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</si>
  <si>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</si>
  <si>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</si>
  <si>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</si>
  <si>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</si>
  <si>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</si>
  <si>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</si>
  <si>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</si>
  <si>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</si>
  <si>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</si>
  <si>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</si>
  <si>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</si>
  <si>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</si>
  <si>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</si>
  <si>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</si>
  <si>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</si>
  <si>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</si>
  <si>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</si>
  <si>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</si>
  <si>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</si>
  <si>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</si>
  <si>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</si>
  <si>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</si>
  <si>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</si>
  <si>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</si>
  <si>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</si>
  <si>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</si>
  <si>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</si>
  <si>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</si>
  <si>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</si>
  <si>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</si>
  <si>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</si>
  <si>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</si>
  <si>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</si>
  <si>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</si>
  <si>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</si>
  <si>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</si>
  <si>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</si>
  <si>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</si>
  <si>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</si>
  <si>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</si>
  <si>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</si>
  <si>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</si>
  <si>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</si>
  <si>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</si>
  <si>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</si>
  <si>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</si>
  <si>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</si>
  <si>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</si>
  <si>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</si>
  <si>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</si>
  <si>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</si>
  <si>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</si>
  <si>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</si>
  <si>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</si>
  <si>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</si>
  <si>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</si>
  <si>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</si>
  <si>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</si>
  <si>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</si>
  <si>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</si>
  <si>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</si>
  <si>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</si>
  <si>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</si>
  <si>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</si>
  <si>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</si>
  <si>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</si>
  <si>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</si>
  <si>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</si>
  <si>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</si>
  <si>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</si>
  <si>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</si>
  <si>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</si>
  <si>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</si>
  <si>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</si>
  <si>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</si>
  <si>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</si>
  <si>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</si>
  <si>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</si>
  <si>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</si>
  <si>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</si>
  <si>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</si>
  <si>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</si>
  <si>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</si>
  <si>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</si>
  <si>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</si>
  <si>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</si>
  <si>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</si>
  <si>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</si>
  <si>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</si>
  <si>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</si>
  <si>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</si>
  <si>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</si>
  <si>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</si>
  <si>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</si>
  <si>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</si>
  <si>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</si>
  <si>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</si>
  <si>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</si>
  <si>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</si>
  <si>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</si>
  <si>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</si>
  <si>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</si>
  <si>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</si>
  <si>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</si>
  <si>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</si>
  <si>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</si>
  <si>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</si>
  <si>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</si>
  <si>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</si>
  <si>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</si>
  <si>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</si>
  <si>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</si>
  <si>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</si>
  <si>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</si>
  <si>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</si>
  <si>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</si>
  <si>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</si>
  <si>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</si>
  <si>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</si>
  <si>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</si>
  <si>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</si>
  <si>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</si>
  <si>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</si>
  <si>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</si>
  <si>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</si>
  <si>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</si>
  <si>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</si>
  <si>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</si>
  <si>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</si>
  <si>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</si>
  <si>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</si>
  <si>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</si>
  <si>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</si>
  <si>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</si>
  <si>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</si>
  <si>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</si>
  <si>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</si>
  <si>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</si>
  <si>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</si>
  <si>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</si>
  <si>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</si>
  <si>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</si>
  <si>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</si>
  <si>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</si>
  <si>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</si>
  <si>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</si>
  <si>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</si>
  <si>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</si>
  <si>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</si>
  <si>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</si>
  <si>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</si>
  <si>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</si>
  <si>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</si>
  <si>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</si>
  <si>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</si>
  <si>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</si>
  <si>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</si>
  <si>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</si>
  <si>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</si>
  <si>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</si>
  <si>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</si>
  <si>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</si>
  <si>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</si>
  <si>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</si>
  <si>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</si>
  <si>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</si>
  <si>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</si>
  <si>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</si>
  <si>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</si>
  <si>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</si>
  <si>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</si>
  <si>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</si>
  <si>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</si>
  <si>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</si>
  <si>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</si>
  <si>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</si>
  <si>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</si>
  <si>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</si>
  <si>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</si>
  <si>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</si>
  <si>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</si>
  <si>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</si>
  <si>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</si>
  <si>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</si>
  <si>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</si>
  <si>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</si>
  <si>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</si>
  <si>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</si>
  <si>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</si>
  <si>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</si>
  <si>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</si>
  <si>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</si>
  <si>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</si>
  <si>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</si>
  <si>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</si>
  <si>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</si>
  <si>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</si>
  <si>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</si>
  <si>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</si>
  <si>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</si>
  <si>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</si>
  <si>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</si>
  <si>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</si>
  <si>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</si>
  <si>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</si>
  <si>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</si>
  <si>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</si>
  <si>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</si>
  <si>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</si>
  <si>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</si>
  <si>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</si>
  <si>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</si>
  <si>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</si>
  <si>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</si>
  <si>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</si>
  <si>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</si>
  <si>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</si>
  <si>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</si>
  <si>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</si>
  <si>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</si>
  <si>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</si>
  <si>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</si>
  <si>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</si>
  <si>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</si>
  <si>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</si>
  <si>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</si>
  <si>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</si>
  <si>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</si>
  <si>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</si>
  <si>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</si>
  <si>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</si>
  <si>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</si>
  <si>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</si>
  <si>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</si>
  <si>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</si>
  <si>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</si>
  <si>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</si>
  <si>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</si>
  <si>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</si>
  <si>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</si>
  <si>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</si>
  <si>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</si>
  <si>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</si>
  <si>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</si>
  <si>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</si>
  <si>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</si>
  <si>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</si>
  <si>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</si>
  <si>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</si>
  <si>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</si>
  <si>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</si>
  <si>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</si>
  <si>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</si>
  <si>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</si>
  <si>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</si>
  <si>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</si>
  <si>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</si>
  <si>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</si>
  <si>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</si>
  <si>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</si>
  <si>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</si>
  <si>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</si>
  <si>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</si>
  <si>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</si>
  <si>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</si>
  <si>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</si>
  <si>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</si>
  <si>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</si>
  <si>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</si>
  <si>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</si>
  <si>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</si>
  <si>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</si>
  <si>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</si>
  <si>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</si>
  <si>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</si>
  <si>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</si>
  <si>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</si>
  <si>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</si>
  <si>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</si>
  <si>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</si>
  <si>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</si>
  <si>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</si>
  <si>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</si>
  <si>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</si>
  <si>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</si>
  <si>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</si>
  <si>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</si>
  <si>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</si>
  <si>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</si>
  <si>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</si>
  <si>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</si>
  <si>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</si>
  <si>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</si>
  <si>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</si>
  <si>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</si>
  <si>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</si>
  <si>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</si>
  <si>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</si>
  <si>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</si>
  <si>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</si>
  <si>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</si>
  <si>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</si>
  <si>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</si>
  <si>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</si>
  <si>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</si>
  <si>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</si>
  <si>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</si>
  <si>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</si>
  <si>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</si>
  <si>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</si>
  <si>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</si>
  <si>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</si>
  <si>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</si>
  <si>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</si>
  <si>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</si>
  <si>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</si>
  <si>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</si>
  <si>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</si>
  <si>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</si>
  <si>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</si>
  <si>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</si>
  <si>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</si>
  <si>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</si>
  <si>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</si>
  <si>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</si>
  <si>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</si>
  <si>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</si>
  <si>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</si>
  <si>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</si>
  <si>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</si>
  <si>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</si>
  <si>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</si>
  <si>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</si>
  <si>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</si>
  <si>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</si>
  <si>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</si>
  <si>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</si>
  <si>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</si>
  <si>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</si>
  <si>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</si>
  <si>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</si>
  <si>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</si>
  <si>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</si>
  <si>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</si>
  <si>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</si>
  <si>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</si>
  <si>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</si>
  <si>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</si>
  <si>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</si>
  <si>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</si>
  <si>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</si>
  <si>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</si>
  <si>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</si>
  <si>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</si>
  <si>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</si>
  <si>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</si>
  <si>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</si>
  <si>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</si>
  <si>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</si>
  <si>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</si>
  <si>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</si>
  <si>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</si>
  <si>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</si>
  <si>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</si>
  <si>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</si>
  <si>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</si>
  <si>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</si>
  <si>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</si>
  <si>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</si>
  <si>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</si>
  <si>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</si>
  <si>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</si>
  <si>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</si>
  <si>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</si>
  <si>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</si>
  <si>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</si>
  <si>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</si>
  <si>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</si>
  <si>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</si>
  <si>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</si>
  <si>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</si>
  <si>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</si>
  <si>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</si>
  <si>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</si>
  <si>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</si>
  <si>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</si>
  <si>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</si>
  <si>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</si>
  <si>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</si>
  <si>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</si>
  <si>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</si>
  <si>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</si>
  <si>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</si>
  <si>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</si>
  <si>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</si>
  <si>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</si>
  <si>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</si>
  <si>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</si>
  <si>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</si>
  <si>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</si>
  <si>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</si>
  <si>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</si>
  <si>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</si>
  <si>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</si>
  <si>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</si>
  <si>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</si>
  <si>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</si>
  <si>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</si>
  <si>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</si>
  <si>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</si>
  <si>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</si>
  <si>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</si>
  <si>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</si>
  <si>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</si>
  <si>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</si>
  <si>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</si>
  <si>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</si>
  <si>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</si>
  <si>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</si>
  <si>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</si>
  <si>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</si>
  <si>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</si>
  <si>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</si>
  <si>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</si>
  <si>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</si>
  <si>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</si>
  <si>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</si>
  <si>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</si>
  <si>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</si>
  <si>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</si>
  <si>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</si>
  <si>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</si>
  <si>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</si>
  <si>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</si>
  <si>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</si>
  <si>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</si>
  <si>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</si>
  <si>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</si>
  <si>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</si>
  <si>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</si>
  <si>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</si>
  <si>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</si>
  <si>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</si>
  <si>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</si>
  <si>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</si>
  <si>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</si>
  <si>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</si>
  <si>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</si>
  <si>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</si>
  <si>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</si>
  <si>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</si>
  <si>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</si>
  <si>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</si>
  <si>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</si>
  <si>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</si>
  <si>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</si>
  <si>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</si>
  <si>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</si>
  <si>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</si>
  <si>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</si>
  <si>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</si>
  <si>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</si>
  <si>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</si>
  <si>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</si>
  <si>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</si>
  <si>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</si>
  <si>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</si>
  <si>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</si>
  <si>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</si>
  <si>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</si>
  <si>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</si>
  <si>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</si>
  <si>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</si>
  <si>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</si>
  <si>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</si>
  <si>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</si>
  <si>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</si>
  <si>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</si>
  <si>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</si>
  <si>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</si>
  <si>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</si>
  <si>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</si>
  <si>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</si>
  <si>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</si>
  <si>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</si>
  <si>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</si>
  <si>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</si>
  <si>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</si>
  <si>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</si>
  <si>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</si>
  <si>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</si>
  <si>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</si>
  <si>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</si>
  <si>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</si>
  <si>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</si>
  <si>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</si>
  <si>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</si>
  <si>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</si>
  <si>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</si>
  <si>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</si>
  <si>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</si>
  <si>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</si>
  <si>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</si>
  <si>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</si>
  <si>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</si>
  <si>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</si>
  <si>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</si>
  <si>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</si>
  <si>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</si>
  <si>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</si>
  <si>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</si>
  <si>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</si>
  <si>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</si>
  <si>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</si>
  <si>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</si>
  <si>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</si>
  <si>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</si>
  <si>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</si>
  <si>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</si>
  <si>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</si>
  <si>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</si>
  <si>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</si>
  <si>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</si>
  <si>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</si>
  <si>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</si>
  <si>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</si>
  <si>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</si>
  <si>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</si>
  <si>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</si>
  <si>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</si>
  <si>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</si>
  <si>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</si>
  <si>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</si>
  <si>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</si>
  <si>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</si>
  <si>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</si>
  <si>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</si>
  <si>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</si>
  <si>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</si>
  <si>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</si>
  <si>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</si>
  <si>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</si>
  <si>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</si>
  <si>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</si>
  <si>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</si>
  <si>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</si>
  <si>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</si>
  <si>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</si>
  <si>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</si>
  <si>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</si>
  <si>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</si>
  <si>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</si>
  <si>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</si>
  <si>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</si>
  <si>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</si>
  <si>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</si>
  <si>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</si>
  <si>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</si>
  <si>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</si>
  <si>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</si>
  <si>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</si>
  <si>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</si>
  <si>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</si>
  <si>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</si>
  <si>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</si>
  <si>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</si>
  <si>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</si>
  <si>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</si>
  <si>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</si>
  <si>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</si>
  <si>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</si>
  <si>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</si>
  <si>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</si>
  <si>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</si>
  <si>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</si>
  <si>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</si>
  <si>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</si>
  <si>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</si>
  <si>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</si>
  <si>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</si>
  <si>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</si>
  <si>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</si>
  <si>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</si>
  <si>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</si>
  <si>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</si>
  <si>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</si>
  <si>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</si>
  <si>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</si>
  <si>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</si>
  <si>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</si>
  <si>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</si>
  <si>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</si>
  <si>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</si>
  <si>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</si>
  <si>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</si>
  <si>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</si>
  <si>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</si>
  <si>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</si>
  <si>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</si>
  <si>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</si>
  <si>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</si>
  <si>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</si>
  <si>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</si>
  <si>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</si>
  <si>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</si>
  <si>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</si>
  <si>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</si>
  <si>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</si>
  <si>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</si>
  <si>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</si>
  <si>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</si>
  <si>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</si>
  <si>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</si>
  <si>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</si>
  <si>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</si>
  <si>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</si>
  <si>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</si>
  <si>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</si>
  <si>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</si>
  <si>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</si>
  <si>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</si>
  <si>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</si>
  <si>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</si>
  <si>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</si>
  <si>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</si>
  <si>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</si>
  <si>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</si>
  <si>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</si>
  <si>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</si>
  <si>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</si>
  <si>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</si>
  <si>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</si>
  <si>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</si>
  <si>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</si>
  <si>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</si>
  <si>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</si>
  <si>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</si>
  <si>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</si>
  <si>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</si>
  <si>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</si>
  <si>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</si>
  <si>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</si>
  <si>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</si>
  <si>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</si>
  <si>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</si>
  <si>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</si>
  <si>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</si>
  <si>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</si>
  <si>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</si>
  <si>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</si>
  <si>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</si>
  <si>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</si>
  <si>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</si>
  <si>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</si>
  <si>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</si>
  <si>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</si>
  <si>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</si>
  <si>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</si>
  <si>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</si>
  <si>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</si>
  <si>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</si>
  <si>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</si>
  <si>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</si>
  <si>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</si>
  <si>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</si>
  <si>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</si>
  <si>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</si>
  <si>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</si>
  <si>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</si>
  <si>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</si>
  <si>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</si>
  <si>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</si>
  <si>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</si>
  <si>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</si>
  <si>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</si>
  <si>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</si>
  <si>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</si>
  <si>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</si>
  <si>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</si>
  <si>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</si>
  <si>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</si>
  <si>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</si>
  <si>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</si>
  <si>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</si>
  <si>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</si>
  <si>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</si>
  <si>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</si>
  <si>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</si>
  <si>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</si>
  <si>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</si>
  <si>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</si>
  <si>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</si>
  <si>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</si>
  <si>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</si>
  <si>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</si>
  <si>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</si>
  <si>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</si>
  <si>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</si>
  <si>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</si>
  <si>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</si>
  <si>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</si>
  <si>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</si>
  <si>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</si>
  <si>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</si>
  <si>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</si>
  <si>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</si>
  <si>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</si>
  <si>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</si>
  <si>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</si>
  <si>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</si>
  <si>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</si>
  <si>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</si>
  <si>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</si>
  <si>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</si>
  <si>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</si>
  <si>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</si>
  <si>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</si>
  <si>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</si>
  <si>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</si>
  <si>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</si>
  <si>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</si>
  <si>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</si>
  <si>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</si>
  <si>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</si>
  <si>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</si>
  <si>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</si>
  <si>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</si>
  <si>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</si>
  <si>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</si>
  <si>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</si>
  <si>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</si>
  <si>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</si>
  <si>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</si>
  <si>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</si>
  <si>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</si>
  <si>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</si>
  <si>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</si>
  <si>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</si>
  <si>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</si>
  <si>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</si>
  <si>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</si>
  <si>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</si>
  <si>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</si>
  <si>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</si>
  <si>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</si>
  <si>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</si>
  <si>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</si>
  <si>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</si>
  <si>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</si>
  <si>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</si>
  <si>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</si>
  <si>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</si>
  <si>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</si>
  <si>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</si>
  <si>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</si>
  <si>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</si>
  <si>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</si>
  <si>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</si>
  <si>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</si>
  <si>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</si>
  <si>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</si>
  <si>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</si>
  <si>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</si>
  <si>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</si>
  <si>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</si>
  <si>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</si>
  <si>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</si>
  <si>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</si>
  <si>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</si>
  <si>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</si>
  <si>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</si>
  <si>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</si>
  <si>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</si>
  <si>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</si>
  <si>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</si>
  <si>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</si>
  <si>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</si>
  <si>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</si>
  <si>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</si>
  <si>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</si>
  <si>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</si>
  <si>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</si>
  <si>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</si>
  <si>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</si>
  <si>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</si>
  <si>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</si>
  <si>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</si>
  <si>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</si>
  <si>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</si>
  <si>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</si>
  <si>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</si>
  <si>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</si>
  <si>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</si>
  <si>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</si>
  <si>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</si>
  <si>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</si>
  <si>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</si>
  <si>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</si>
  <si>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</si>
  <si>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</si>
  <si>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</si>
  <si>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</si>
  <si>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</si>
  <si>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</si>
  <si>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</si>
  <si>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</si>
  <si>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</si>
  <si>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</si>
  <si>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</si>
  <si>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</si>
  <si>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</si>
  <si>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</si>
  <si>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</si>
  <si>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</si>
  <si>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</si>
  <si>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</si>
  <si>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</si>
  <si>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</si>
  <si>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</si>
  <si>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</si>
  <si>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</si>
  <si>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</si>
  <si>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</si>
  <si>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</si>
  <si>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</si>
  <si>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</si>
  <si>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</si>
  <si>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</si>
  <si>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</si>
  <si>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</si>
  <si>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</si>
  <si>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</si>
  <si>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</si>
  <si>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</si>
  <si>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</si>
  <si>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</si>
  <si>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</si>
  <si>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</si>
  <si>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</si>
  <si>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</si>
  <si>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</si>
  <si>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</si>
  <si>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</si>
  <si>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</si>
  <si>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</si>
  <si>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</si>
  <si>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</si>
  <si>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</si>
  <si>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</si>
  <si>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</si>
  <si>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</si>
  <si>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</si>
  <si>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</si>
  <si>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</si>
  <si>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</si>
  <si>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</si>
  <si>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</si>
  <si>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</si>
  <si>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</si>
  <si>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</si>
  <si>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</si>
  <si>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</si>
  <si>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</si>
  <si>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</si>
  <si>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</si>
  <si>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</si>
  <si>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</si>
  <si>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</si>
  <si>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</si>
  <si>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</si>
  <si>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</si>
  <si>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</si>
  <si>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</si>
  <si>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</si>
  <si>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</si>
  <si>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</si>
  <si>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</si>
  <si>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</si>
  <si>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</si>
  <si>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</si>
  <si>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</si>
  <si>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</si>
  <si>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</si>
  <si>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</si>
  <si>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</si>
  <si>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</si>
  <si>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</si>
  <si>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</si>
  <si>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</si>
  <si>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</si>
  <si>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</si>
  <si>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</si>
  <si>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</si>
  <si>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</si>
  <si>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</si>
  <si>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</si>
  <si>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</si>
  <si>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</si>
  <si>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</si>
  <si>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</si>
  <si>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</si>
  <si>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</si>
  <si>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</si>
  <si>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</si>
  <si>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</si>
  <si>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</si>
  <si>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</si>
  <si>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</si>
  <si>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</si>
  <si>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</si>
  <si>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</si>
  <si>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</si>
  <si>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</si>
  <si>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</si>
  <si>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</si>
  <si>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</si>
  <si>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</si>
  <si>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</si>
  <si>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</si>
  <si>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</si>
  <si>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</si>
  <si>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</si>
  <si>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</si>
  <si>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</si>
  <si>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</si>
  <si>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</si>
  <si>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</si>
  <si>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</si>
  <si>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</si>
  <si>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</si>
  <si>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</si>
  <si>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</si>
  <si>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</si>
  <si>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</si>
  <si>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</si>
  <si>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</si>
  <si>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</si>
  <si>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</si>
  <si>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</si>
  <si>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</si>
  <si>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</si>
  <si>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</si>
  <si>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</si>
  <si>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</si>
  <si>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</si>
  <si>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</si>
  <si>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</si>
  <si>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</si>
  <si>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</si>
  <si>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</si>
  <si>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</si>
  <si>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</si>
  <si>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</si>
  <si>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</si>
  <si>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</si>
  <si>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</si>
  <si>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</si>
  <si>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</si>
  <si>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</si>
  <si>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</si>
  <si>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</si>
  <si>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</si>
  <si>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</si>
  <si>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</si>
  <si>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</si>
  <si>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</si>
  <si>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</si>
  <si>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</si>
  <si>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</si>
  <si>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</si>
  <si>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</si>
  <si>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</si>
  <si>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</si>
  <si>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</si>
  <si>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</si>
  <si>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</si>
  <si>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</si>
  <si>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</si>
  <si>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</si>
  <si>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</si>
  <si>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</si>
  <si>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</si>
  <si>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</si>
  <si>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</si>
  <si>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</si>
  <si>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</si>
  <si>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</si>
  <si>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</si>
  <si>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</si>
  <si>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</si>
  <si>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</si>
  <si>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</si>
  <si>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</si>
  <si>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</si>
  <si>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</si>
  <si>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</si>
  <si>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</si>
  <si>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</si>
  <si>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</si>
  <si>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</si>
  <si>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</si>
  <si>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</si>
  <si>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</si>
  <si>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</si>
  <si>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</si>
  <si>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</si>
  <si>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</si>
  <si>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</si>
  <si>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</si>
  <si>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</si>
  <si>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</si>
  <si>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</si>
  <si>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</si>
  <si>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</si>
  <si>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</si>
  <si>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</si>
  <si>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</si>
  <si>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</si>
  <si>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</si>
  <si>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</si>
  <si>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</si>
  <si>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</si>
  <si>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</si>
  <si>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</si>
  <si>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</si>
  <si>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</si>
  <si>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</si>
  <si>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</si>
  <si>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</si>
  <si>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</si>
  <si>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</si>
  <si>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</si>
  <si>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</si>
  <si>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</si>
  <si>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</si>
  <si>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</si>
  <si>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</si>
  <si>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</si>
  <si>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</si>
  <si>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</si>
  <si>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</si>
  <si>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</si>
  <si>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</si>
  <si>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</si>
  <si>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</si>
  <si>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</si>
  <si>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</si>
  <si>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</si>
  <si>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</si>
  <si>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</si>
  <si>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</si>
  <si>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</si>
  <si>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</si>
  <si>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</si>
  <si>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</si>
  <si>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</si>
  <si>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</si>
  <si>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</si>
  <si>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</si>
  <si>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</si>
  <si>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</si>
  <si>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</si>
  <si>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</si>
  <si>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</si>
  <si>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</si>
  <si>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</si>
  <si>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</si>
  <si>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</si>
  <si>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</si>
  <si>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</si>
  <si>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</si>
  <si>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</si>
  <si>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</si>
  <si>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</si>
  <si>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</si>
  <si>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</si>
  <si>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</si>
  <si>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</si>
  <si>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</si>
  <si>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</si>
  <si>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</si>
  <si>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</si>
  <si>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</si>
  <si>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</si>
  <si>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</si>
  <si>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</si>
  <si>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</si>
  <si>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</si>
  <si>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</si>
  <si>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</si>
  <si>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</si>
  <si>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</si>
  <si>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</si>
  <si>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</si>
  <si>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</si>
  <si>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</si>
  <si>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</si>
  <si>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</si>
  <si>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</si>
  <si>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</si>
  <si>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</si>
  <si>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</si>
  <si>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</si>
  <si>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</si>
  <si>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</si>
  <si>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</si>
  <si>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</si>
  <si>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</si>
  <si>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</si>
  <si>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</si>
  <si>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</si>
  <si>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</si>
  <si>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</si>
  <si>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</si>
  <si>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</si>
  <si>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</si>
  <si>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</si>
  <si>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</si>
  <si>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</si>
  <si>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</si>
  <si>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</si>
  <si>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</si>
  <si>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</si>
  <si>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</si>
  <si>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</si>
  <si>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</si>
  <si>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</si>
  <si>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</si>
  <si>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</si>
  <si>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</si>
  <si>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</si>
  <si>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</si>
  <si>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</si>
  <si>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</si>
  <si>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</si>
  <si>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</si>
  <si>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</si>
  <si>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</si>
  <si>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</si>
  <si>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</si>
  <si>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</si>
  <si>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</si>
  <si>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</si>
  <si>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</si>
  <si>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</si>
  <si>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</si>
  <si>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</si>
  <si>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</si>
  <si>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</si>
  <si>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</si>
  <si>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</si>
  <si>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</si>
  <si>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</si>
  <si>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</si>
  <si>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</si>
  <si>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</si>
  <si>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</si>
  <si>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</si>
  <si>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</si>
  <si>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</si>
  <si>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</si>
  <si>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</si>
  <si>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</si>
  <si>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</si>
  <si>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</si>
  <si>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</si>
  <si>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</si>
  <si>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</si>
  <si>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</si>
  <si>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</si>
  <si>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</si>
  <si>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</si>
  <si>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</si>
  <si>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</si>
  <si>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</si>
  <si>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</si>
  <si>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</si>
  <si>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</si>
  <si>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</si>
  <si>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</si>
  <si>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</si>
  <si>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</si>
  <si>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</si>
  <si>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</si>
  <si>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</si>
  <si>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</si>
  <si>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</si>
  <si>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</si>
  <si>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</si>
  <si>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</si>
  <si>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</si>
  <si>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</si>
  <si>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</si>
  <si>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</si>
  <si>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</si>
  <si>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</si>
  <si>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</si>
  <si>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</si>
  <si>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</si>
  <si>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</si>
  <si>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</si>
  <si>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</si>
  <si>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</si>
  <si>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</si>
  <si>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</si>
  <si>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</si>
  <si>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</si>
  <si>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</si>
  <si>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</si>
  <si>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</si>
  <si>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</si>
  <si>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</si>
  <si>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</si>
  <si>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</si>
  <si>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</si>
  <si>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</si>
  <si>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</si>
  <si>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</si>
  <si>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</si>
  <si>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</si>
  <si>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</si>
  <si>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</si>
  <si>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</si>
  <si>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</si>
  <si>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</si>
  <si>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</si>
  <si>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</si>
  <si>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</si>
  <si>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</si>
  <si>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</si>
  <si>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</si>
  <si>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</si>
  <si>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</si>
  <si>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</si>
  <si>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</si>
  <si>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</si>
  <si>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</si>
  <si>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</si>
  <si>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</si>
  <si>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</si>
  <si>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</si>
  <si>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</si>
  <si>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</si>
  <si>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</si>
  <si>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</si>
  <si>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</si>
  <si>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</si>
  <si>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</si>
  <si>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</si>
  <si>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</si>
  <si>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</si>
  <si>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</si>
  <si>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</si>
  <si>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</si>
  <si>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</si>
  <si>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</si>
  <si>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</si>
  <si>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</si>
  <si>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</si>
  <si>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</si>
  <si>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</si>
  <si>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</si>
  <si>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</si>
  <si>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</si>
  <si>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</si>
  <si>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</si>
  <si>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</si>
  <si>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</si>
  <si>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</si>
  <si>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</si>
  <si>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</si>
  <si>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</si>
  <si>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</si>
  <si>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</si>
  <si>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</si>
  <si>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</si>
  <si>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</si>
  <si>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</si>
  <si>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</si>
  <si>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</si>
  <si>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</si>
  <si>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</si>
  <si>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</si>
  <si>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</si>
  <si>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</si>
  <si>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</si>
  <si>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</si>
  <si>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</si>
  <si>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</si>
  <si>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</si>
  <si>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</si>
  <si>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</si>
  <si>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</si>
  <si>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</si>
  <si>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</si>
  <si>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</si>
  <si>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</si>
  <si>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</si>
  <si>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</si>
  <si>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</si>
  <si>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</si>
  <si>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</si>
  <si>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</si>
  <si>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</si>
  <si>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</si>
  <si>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</si>
  <si>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</si>
  <si>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</si>
  <si>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</si>
  <si>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</si>
  <si>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</si>
  <si>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</si>
  <si>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</si>
  <si>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</si>
  <si>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</si>
  <si>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</si>
  <si>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</si>
  <si>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</si>
  <si>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</si>
  <si>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</si>
  <si>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</si>
  <si>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</si>
  <si>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</si>
  <si>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</si>
  <si>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</si>
  <si>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</si>
  <si>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</si>
  <si>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</si>
  <si>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</si>
  <si>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</si>
  <si>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</si>
  <si>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</si>
  <si>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</si>
  <si>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</si>
  <si>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</si>
  <si>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</si>
  <si>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</si>
  <si>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</si>
  <si>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</si>
  <si>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</si>
  <si>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</si>
  <si>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</si>
  <si>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</si>
  <si>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</si>
  <si>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</si>
  <si>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</si>
  <si>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</si>
  <si>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</si>
  <si>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</si>
  <si>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</si>
  <si>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</si>
  <si>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</si>
  <si>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</si>
  <si>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</si>
  <si>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</si>
  <si>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</si>
  <si>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</si>
  <si>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</si>
  <si>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</si>
  <si>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</si>
  <si>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</si>
  <si>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</si>
  <si>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</si>
  <si>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</si>
  <si>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</si>
  <si>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</si>
  <si>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</si>
  <si>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</si>
  <si>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</si>
  <si>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</si>
  <si>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</si>
  <si>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</si>
  <si>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</si>
  <si>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</si>
  <si>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</si>
  <si>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</si>
  <si>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</si>
  <si>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</si>
  <si>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</si>
  <si>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</si>
  <si>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</si>
  <si>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</si>
  <si>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</si>
  <si>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</si>
  <si>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</si>
  <si>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</si>
  <si>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</si>
  <si>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</si>
  <si>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</si>
  <si>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</si>
  <si>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</si>
  <si>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</si>
  <si>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</si>
  <si>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</si>
  <si>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</si>
  <si>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</si>
  <si>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</si>
  <si>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</si>
  <si>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</si>
  <si>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</si>
  <si>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</si>
  <si>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</si>
  <si>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</si>
  <si>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</si>
  <si>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</si>
  <si>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</si>
  <si>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</si>
  <si>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</si>
  <si>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</si>
  <si>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</si>
  <si>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</si>
  <si>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</si>
  <si>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</si>
  <si>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</si>
  <si>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</si>
  <si>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</si>
  <si>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</si>
  <si>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</si>
  <si>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</si>
  <si>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</si>
  <si>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</si>
  <si>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</si>
  <si>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</si>
  <si>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</si>
  <si>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</si>
  <si>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</si>
  <si>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</si>
  <si>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</si>
  <si>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</si>
  <si>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</si>
  <si>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</si>
  <si>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</si>
  <si>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</si>
  <si>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</si>
  <si>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</si>
  <si>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</si>
  <si>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</si>
  <si>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</si>
  <si>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</si>
  <si>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</si>
  <si>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</si>
  <si>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</si>
  <si>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</si>
  <si>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</si>
  <si>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</si>
  <si>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</si>
  <si>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</si>
  <si>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</si>
  <si>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</si>
  <si>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</si>
  <si>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</si>
  <si>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</si>
  <si>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</si>
  <si>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</si>
  <si>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</si>
  <si>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</si>
  <si>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</si>
  <si>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</si>
  <si>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</si>
  <si>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</si>
  <si>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</si>
  <si>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</si>
  <si>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</si>
  <si>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</si>
  <si>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</si>
  <si>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</si>
  <si>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</si>
  <si>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</si>
  <si>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</si>
  <si>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</si>
  <si>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</si>
  <si>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</si>
  <si>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</si>
  <si>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</si>
  <si>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</si>
  <si>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</si>
  <si>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</si>
  <si>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</si>
  <si>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</si>
  <si>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</si>
  <si>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</si>
  <si>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</si>
  <si>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</si>
  <si>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</si>
  <si>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</si>
  <si>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</si>
  <si>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</si>
  <si>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</si>
  <si>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</si>
  <si>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</si>
  <si>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</si>
  <si>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</si>
  <si>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</si>
  <si>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</si>
  <si>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</si>
  <si>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</si>
  <si>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</si>
  <si>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</si>
  <si>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</si>
  <si>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</si>
  <si>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</si>
  <si>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</si>
  <si>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</si>
  <si>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</si>
  <si>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</si>
  <si>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</si>
  <si>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</si>
  <si>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</si>
  <si>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</si>
  <si>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</si>
  <si>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</si>
  <si>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</si>
  <si>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</si>
  <si>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</si>
  <si>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</si>
  <si>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</si>
  <si>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</si>
  <si>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</si>
  <si>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</si>
  <si>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</si>
  <si>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</si>
  <si>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</si>
  <si>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</si>
  <si>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</si>
  <si>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</si>
  <si>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</si>
  <si>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</si>
  <si>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</si>
  <si>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</si>
  <si>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</si>
  <si>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</si>
  <si>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</si>
  <si>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</si>
  <si>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</si>
  <si>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</si>
  <si>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</si>
  <si>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</si>
  <si>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</si>
  <si>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</si>
  <si>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</si>
  <si>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</si>
  <si>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</si>
  <si>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</si>
  <si>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</si>
  <si>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</si>
  <si>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</si>
  <si>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</si>
  <si>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</si>
  <si>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</si>
  <si>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</si>
  <si>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</si>
  <si>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</si>
  <si>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</si>
  <si>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</si>
  <si>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</si>
  <si>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</si>
  <si>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</si>
  <si>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</si>
  <si>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</si>
  <si>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</si>
  <si>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</si>
  <si>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</si>
  <si>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</si>
  <si>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</si>
  <si>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</si>
  <si>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</si>
  <si>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</si>
  <si>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</si>
  <si>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</si>
  <si>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</si>
  <si>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</si>
  <si>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</si>
  <si>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</si>
  <si>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</si>
  <si>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</si>
  <si>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</si>
  <si>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</si>
  <si>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</si>
  <si>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</si>
  <si>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</si>
  <si>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</si>
  <si>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</si>
  <si>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</si>
  <si>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</si>
  <si>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</si>
  <si>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</si>
  <si>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</si>
  <si>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</si>
  <si>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</si>
  <si>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</si>
  <si>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</si>
  <si>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</si>
  <si>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</si>
  <si>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</si>
  <si>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</si>
  <si>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</si>
  <si>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</si>
  <si>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</si>
  <si>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</si>
  <si>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</si>
  <si>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</si>
  <si>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</si>
  <si>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</si>
  <si>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</si>
  <si>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</si>
  <si>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</si>
  <si>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</si>
  <si>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</si>
  <si>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</si>
  <si>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</si>
  <si>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</si>
  <si>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</si>
  <si>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</si>
  <si>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</si>
  <si>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</si>
  <si>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</si>
  <si>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</si>
  <si>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</si>
  <si>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</si>
  <si>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</si>
  <si>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</si>
  <si>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</si>
  <si>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</si>
  <si>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</si>
  <si>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</si>
  <si>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</si>
  <si>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</si>
  <si>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</si>
  <si>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</si>
  <si>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</si>
  <si>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</si>
  <si>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</si>
  <si>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</si>
  <si>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</si>
  <si>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</si>
  <si>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</si>
  <si>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</si>
  <si>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</si>
  <si>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</si>
  <si>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</si>
  <si>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</si>
  <si>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</si>
  <si>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</si>
  <si>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</si>
  <si>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</si>
  <si>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</si>
  <si>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</si>
  <si>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</si>
  <si>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</si>
  <si>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</si>
  <si>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</si>
  <si>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</si>
  <si>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</si>
  <si>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</si>
  <si>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</si>
  <si>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</si>
  <si>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</si>
  <si>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</si>
  <si>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</si>
  <si>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</si>
  <si>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</si>
  <si>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</si>
  <si>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</si>
  <si>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</si>
  <si>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</si>
  <si>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</si>
  <si>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</si>
  <si>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</si>
  <si>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</si>
  <si>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</si>
  <si>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</si>
  <si>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</si>
  <si>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</si>
  <si>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</si>
  <si>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</si>
  <si>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</si>
  <si>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</si>
  <si>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</si>
  <si>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</si>
  <si>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</si>
  <si>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</si>
  <si>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</si>
  <si>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</si>
  <si>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</si>
  <si>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</si>
  <si>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</si>
  <si>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</si>
  <si>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</si>
  <si>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</si>
  <si>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</si>
  <si>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</si>
  <si>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</si>
  <si>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</si>
  <si>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</si>
  <si>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</si>
  <si>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</si>
  <si>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</si>
  <si>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</si>
  <si>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</si>
  <si>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</si>
  <si>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</si>
  <si>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</si>
  <si>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</si>
  <si>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</si>
  <si>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</si>
  <si>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</si>
  <si>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</si>
  <si>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</si>
  <si>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</si>
  <si>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</si>
  <si>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</si>
  <si>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</si>
  <si>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</si>
  <si>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</si>
  <si>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</si>
  <si>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</si>
  <si>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</si>
  <si>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</si>
  <si>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</si>
  <si>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</si>
  <si>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</si>
  <si>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</si>
  <si>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</si>
  <si>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</si>
  <si>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</si>
  <si>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</si>
  <si>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</si>
  <si>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</si>
  <si>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</si>
  <si>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</si>
  <si>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</si>
  <si>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</si>
  <si>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</si>
  <si>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</si>
  <si>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</si>
  <si>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</si>
  <si>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</si>
  <si>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</si>
  <si>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</si>
  <si>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</si>
  <si>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</si>
  <si>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</si>
  <si>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</si>
  <si>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</si>
  <si>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</si>
  <si>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</si>
  <si>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</si>
  <si>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</si>
  <si>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</si>
  <si>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</si>
  <si>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</si>
  <si>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</si>
  <si>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</si>
  <si>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</si>
  <si>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</si>
  <si>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</si>
  <si>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</si>
  <si>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</si>
  <si>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</si>
  <si>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</si>
  <si>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</si>
  <si>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</si>
  <si>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</si>
  <si>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</si>
  <si>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</si>
  <si>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</si>
  <si>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</si>
  <si>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</si>
  <si>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</si>
  <si>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</si>
  <si>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</si>
  <si>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</si>
  <si>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</si>
  <si>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</si>
  <si>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</si>
  <si>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</si>
  <si>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</si>
  <si>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</si>
  <si>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</si>
  <si>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</si>
  <si>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</si>
  <si>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</si>
  <si>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</si>
  <si>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</si>
  <si>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</si>
  <si>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</si>
  <si>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</si>
  <si>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</si>
  <si>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</si>
  <si>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</si>
  <si>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</si>
  <si>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</si>
  <si>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</si>
  <si>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</si>
  <si>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</si>
  <si>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</si>
  <si>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</si>
  <si>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</si>
  <si>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</si>
  <si>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</si>
  <si>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</si>
  <si>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</si>
  <si>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</si>
  <si>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</si>
  <si>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</si>
  <si>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</si>
  <si>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</si>
  <si>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</si>
  <si>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</si>
  <si>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</si>
  <si>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</si>
  <si>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</si>
  <si>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</si>
  <si>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</si>
  <si>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</si>
  <si>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</si>
  <si>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</si>
  <si>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</si>
  <si>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</si>
  <si>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</si>
  <si>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</si>
  <si>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</si>
  <si>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</si>
  <si>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</si>
  <si>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</si>
  <si>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</si>
  <si>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</si>
  <si>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</si>
  <si>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</si>
  <si>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</si>
  <si>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</si>
  <si>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</si>
  <si>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</si>
  <si>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</si>
  <si>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</si>
  <si>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</si>
  <si>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</si>
  <si>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</si>
  <si>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</si>
  <si>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</si>
  <si>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</si>
  <si>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</si>
  <si>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</si>
  <si>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</si>
  <si>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</si>
  <si>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</si>
  <si>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</si>
  <si>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</si>
  <si>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</si>
  <si>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</si>
  <si>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</si>
  <si>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</si>
  <si>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</si>
  <si>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</si>
  <si>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</si>
  <si>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</si>
  <si>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</si>
  <si>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</si>
  <si>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</si>
  <si>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</si>
  <si>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</si>
  <si>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</si>
  <si>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</si>
  <si>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</si>
  <si>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</si>
  <si>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</si>
  <si>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</si>
  <si>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</si>
  <si>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</si>
  <si>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</si>
  <si>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</si>
  <si>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</si>
  <si>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</si>
  <si>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</si>
  <si>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</si>
  <si>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</si>
  <si>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</si>
  <si>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</si>
  <si>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</si>
  <si>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</si>
  <si>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</si>
  <si>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</si>
  <si>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</si>
  <si>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</si>
  <si>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</si>
  <si>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</si>
  <si>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</si>
  <si>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</si>
  <si>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</si>
  <si>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</si>
  <si>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</si>
  <si>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</si>
  <si>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</si>
  <si>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</si>
  <si>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</si>
  <si>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</si>
  <si>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</si>
  <si>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</si>
  <si>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</si>
  <si>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</si>
  <si>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</si>
  <si>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</si>
  <si>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</si>
  <si>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</si>
  <si>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</si>
  <si>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</si>
  <si>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</si>
  <si>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</si>
  <si>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</si>
  <si>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</si>
  <si>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</si>
  <si>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</si>
  <si>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</si>
  <si>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</si>
  <si>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</si>
  <si>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</si>
  <si>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</si>
  <si>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</si>
  <si>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</si>
  <si>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</si>
  <si>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</si>
  <si>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</si>
  <si>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</si>
  <si>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</si>
  <si>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</si>
  <si>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</si>
  <si>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</si>
  <si>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</si>
  <si>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</si>
  <si>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</si>
  <si>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</si>
  <si>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</si>
  <si>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</si>
  <si>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</si>
  <si>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</si>
  <si>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</si>
  <si>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</si>
  <si>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</si>
  <si>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</si>
  <si>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</si>
  <si>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</si>
  <si>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</si>
  <si>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</si>
  <si>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</si>
  <si>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</si>
  <si>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</si>
  <si>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</si>
  <si>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</si>
  <si>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</si>
  <si>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</si>
  <si>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</si>
  <si>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</si>
  <si>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</si>
  <si>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</si>
  <si>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</si>
  <si>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</si>
  <si>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</si>
  <si>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</si>
  <si>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</si>
  <si>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</si>
  <si>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</si>
  <si>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</si>
  <si>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</si>
  <si>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</si>
  <si>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</si>
  <si>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</si>
  <si>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</si>
  <si>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</si>
  <si>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</si>
  <si>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</si>
  <si>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</si>
  <si>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</si>
  <si>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</si>
  <si>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</si>
  <si>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</si>
  <si>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</si>
  <si>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</si>
  <si>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</si>
  <si>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</si>
  <si>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</si>
  <si>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</si>
  <si>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</si>
  <si>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</si>
  <si>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</si>
  <si>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</si>
  <si>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</si>
  <si>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</si>
  <si>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</si>
  <si>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</si>
  <si>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</si>
  <si>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</si>
  <si>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</si>
  <si>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</si>
  <si>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</si>
  <si>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</si>
  <si>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</si>
  <si>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</si>
  <si>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</si>
  <si>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</si>
  <si>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</si>
  <si>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</si>
  <si>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</si>
  <si>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</si>
  <si>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</si>
  <si>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</si>
  <si>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</si>
  <si>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</si>
  <si>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</si>
  <si>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</si>
  <si>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</si>
  <si>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</si>
  <si>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</si>
  <si>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</si>
  <si>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</si>
  <si>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</si>
  <si>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</si>
  <si>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</si>
  <si>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</si>
  <si>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</si>
  <si>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</si>
  <si>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</si>
  <si>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</si>
  <si>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</si>
  <si>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</si>
  <si>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</si>
  <si>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</si>
  <si>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</si>
  <si>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</si>
  <si>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</si>
  <si>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</si>
  <si>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</si>
  <si>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</si>
  <si>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</si>
  <si>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</si>
  <si>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</si>
  <si>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</si>
  <si>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</si>
  <si>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</si>
  <si>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</si>
  <si>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</si>
  <si>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</si>
  <si>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</si>
  <si>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</si>
  <si>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</si>
  <si>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</si>
  <si>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</si>
  <si>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</si>
  <si>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</si>
  <si>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</si>
  <si>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</si>
  <si>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</si>
  <si>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</si>
  <si>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</si>
  <si>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</si>
  <si>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</si>
  <si>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</si>
  <si>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</si>
  <si>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</si>
  <si>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</si>
  <si>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</si>
  <si>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</si>
  <si>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</si>
  <si>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</si>
  <si>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</si>
  <si>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</si>
  <si>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</si>
  <si>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</si>
  <si>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</si>
  <si>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</si>
  <si>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</si>
  <si>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</si>
  <si>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</si>
  <si>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</si>
  <si>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</si>
  <si>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</si>
  <si>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</si>
  <si>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</si>
  <si>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</si>
  <si>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</si>
  <si>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</si>
  <si>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</si>
  <si>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</si>
  <si>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</si>
  <si>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</si>
  <si>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</si>
  <si>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</si>
  <si>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</si>
  <si>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</si>
  <si>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</si>
  <si>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</si>
  <si>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</si>
  <si>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</si>
  <si>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</si>
  <si>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</si>
  <si>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</si>
  <si>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</si>
  <si>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</si>
  <si>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</si>
  <si>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</si>
  <si>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</si>
  <si>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</si>
  <si>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</si>
  <si>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</si>
  <si>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</si>
  <si>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</si>
  <si>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</si>
  <si>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</si>
  <si>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</si>
  <si>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</si>
  <si>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</si>
  <si>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</si>
  <si>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</si>
  <si>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</si>
  <si>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</si>
  <si>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</si>
  <si>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</si>
  <si>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</si>
  <si>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</si>
  <si>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</si>
  <si>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</si>
  <si>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</si>
  <si>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</si>
  <si>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</si>
  <si>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</si>
  <si>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</si>
  <si>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</si>
  <si>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</si>
  <si>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</si>
  <si>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</si>
  <si>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</si>
  <si>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</si>
  <si>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</si>
  <si>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</si>
  <si>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</si>
  <si>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</si>
  <si>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</si>
  <si>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</si>
  <si>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</si>
  <si>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</si>
  <si>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</si>
  <si>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</si>
  <si>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</si>
  <si>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</si>
  <si>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</si>
  <si>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</si>
  <si>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</si>
  <si>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</si>
  <si>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</si>
  <si>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</si>
  <si>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</si>
  <si>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</si>
  <si>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</si>
  <si>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</si>
  <si>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</si>
  <si>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</si>
  <si>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</si>
  <si>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</si>
  <si>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</si>
  <si>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</si>
  <si>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</si>
  <si>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</si>
  <si>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</si>
  <si>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</si>
  <si>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</si>
  <si>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</si>
  <si>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</si>
  <si>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</si>
  <si>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</si>
  <si>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</si>
  <si>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</si>
  <si>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</si>
  <si>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</si>
  <si>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</si>
  <si>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</si>
  <si>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</si>
  <si>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</si>
  <si>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</si>
  <si>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</si>
  <si>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</si>
  <si>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</si>
  <si>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</si>
  <si>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</si>
  <si>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</si>
  <si>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</si>
  <si>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</si>
  <si>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</si>
  <si>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</si>
  <si>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</si>
  <si>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</si>
  <si>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</si>
  <si>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</si>
  <si>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</si>
  <si>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</si>
  <si>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</si>
  <si>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</si>
  <si>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</si>
  <si>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</si>
  <si>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</si>
  <si>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</si>
  <si>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</si>
  <si>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</si>
  <si>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</si>
  <si>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</si>
  <si>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</si>
  <si>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</si>
  <si>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</si>
  <si>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</si>
  <si>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</si>
  <si>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</si>
  <si>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</si>
  <si>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</si>
  <si>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</si>
  <si>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</si>
  <si>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</si>
  <si>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</si>
  <si>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</si>
  <si>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</si>
  <si>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</si>
  <si>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</si>
  <si>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</si>
  <si>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</si>
  <si>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</si>
  <si>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</si>
  <si>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</si>
  <si>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</si>
  <si>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</si>
  <si>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</si>
  <si>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</si>
  <si>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</si>
  <si>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</si>
  <si>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</si>
  <si>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</si>
  <si>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</si>
  <si>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</si>
  <si>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</si>
  <si>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</si>
  <si>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</si>
  <si>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</si>
  <si>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</si>
  <si>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</si>
  <si>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</si>
  <si>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</si>
  <si>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</si>
  <si>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</si>
  <si>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</si>
  <si>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</si>
  <si>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</si>
  <si>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</si>
  <si>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</si>
  <si>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</si>
  <si>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</si>
  <si>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</si>
  <si>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</si>
  <si>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</si>
  <si>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</si>
  <si>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</si>
  <si>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</si>
  <si>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</si>
  <si>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</si>
  <si>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</si>
  <si>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</si>
  <si>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</si>
  <si>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</si>
  <si>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</si>
  <si>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</si>
  <si>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</si>
  <si>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</si>
  <si>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</si>
  <si>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</si>
  <si>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</si>
  <si>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</si>
  <si>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</si>
  <si>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</si>
  <si>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</si>
  <si>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</si>
  <si>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</si>
  <si>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</si>
  <si>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</si>
  <si>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</si>
  <si>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</si>
  <si>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</si>
  <si>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</si>
  <si>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</si>
  <si>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</si>
  <si>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</si>
  <si>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</si>
  <si>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</si>
  <si>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</si>
  <si>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</si>
  <si>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</si>
  <si>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</si>
  <si>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</si>
  <si>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</si>
  <si>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</si>
  <si>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</si>
  <si>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</si>
  <si>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</si>
  <si>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</si>
  <si>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</si>
  <si>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</si>
  <si>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</si>
  <si>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</si>
  <si>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</si>
  <si>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</si>
  <si>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</si>
  <si>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</si>
  <si>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</si>
  <si>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</si>
  <si>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</si>
  <si>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</si>
  <si>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</si>
  <si>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</si>
  <si>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</si>
  <si>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</si>
  <si>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</si>
  <si>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</si>
  <si>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</si>
  <si>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</si>
  <si>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</si>
  <si>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</si>
  <si>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</si>
  <si>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</si>
  <si>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</si>
  <si>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</si>
  <si>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</si>
  <si>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</si>
  <si>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</si>
  <si>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</si>
  <si>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</si>
  <si>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</si>
  <si>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</si>
  <si>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</si>
  <si>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</si>
  <si>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</si>
  <si>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</si>
  <si>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</si>
  <si>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</si>
  <si>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</si>
  <si>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</si>
  <si>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</si>
  <si>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</si>
  <si>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</si>
  <si>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</si>
  <si>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</si>
  <si>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</si>
  <si>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</si>
  <si>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</si>
  <si>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</si>
  <si>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</si>
  <si>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</si>
  <si>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</si>
  <si>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</si>
  <si>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</si>
  <si>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</si>
  <si>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</si>
  <si>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</si>
  <si>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</si>
  <si>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</si>
  <si>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</si>
  <si>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</si>
  <si>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</si>
  <si>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</si>
  <si>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</si>
  <si>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</si>
  <si>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</si>
  <si>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</si>
  <si>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</si>
  <si>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</si>
  <si>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</si>
  <si>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</si>
  <si>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</si>
  <si>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</si>
  <si>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</si>
  <si>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</si>
  <si>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</si>
  <si>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</si>
  <si>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</si>
  <si>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</si>
  <si>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</si>
  <si>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</si>
  <si>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</si>
  <si>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</si>
  <si>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</si>
  <si>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</si>
  <si>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</si>
  <si>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</si>
  <si>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</si>
  <si>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</si>
  <si>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</si>
  <si>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</si>
  <si>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</si>
  <si>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</si>
  <si>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</si>
  <si>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</si>
  <si>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</si>
  <si>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</si>
  <si>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</si>
  <si>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</si>
  <si>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</si>
  <si>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</si>
  <si>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</si>
  <si>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</si>
  <si>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</si>
  <si>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</si>
  <si>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</si>
  <si>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</si>
  <si>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</si>
  <si>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</si>
  <si>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</si>
  <si>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</si>
  <si>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</si>
  <si>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</si>
  <si>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</si>
  <si>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</si>
  <si>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</si>
  <si>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</si>
  <si>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</si>
  <si>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</si>
  <si>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</si>
  <si>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</si>
  <si>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</si>
  <si>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</si>
  <si>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</si>
  <si>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</si>
  <si>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</si>
  <si>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</si>
  <si>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</si>
  <si>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</si>
  <si>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</si>
  <si>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</si>
  <si>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</si>
  <si>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</si>
  <si>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</si>
  <si>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</si>
  <si>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</si>
  <si>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</si>
  <si>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</si>
  <si>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</si>
  <si>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</si>
  <si>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</si>
  <si>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</si>
  <si>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</si>
  <si>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</si>
  <si>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</si>
  <si>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</si>
  <si>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</si>
  <si>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</si>
  <si>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</si>
  <si>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</si>
  <si>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</si>
  <si>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</si>
  <si>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</si>
  <si>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</si>
  <si>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</si>
  <si>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</si>
  <si>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</si>
  <si>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</si>
  <si>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</si>
  <si>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</si>
  <si>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</si>
  <si>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</si>
  <si>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</si>
  <si>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</si>
  <si>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</si>
  <si>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</si>
  <si>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</si>
  <si>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</si>
  <si>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</si>
  <si>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</si>
  <si>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</si>
  <si>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</si>
  <si>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</si>
  <si>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</si>
  <si>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</si>
  <si>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</si>
  <si>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</si>
  <si>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</si>
  <si>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</si>
  <si>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</si>
  <si>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</si>
  <si>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</si>
  <si>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</si>
  <si>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</si>
  <si>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</si>
  <si>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</si>
  <si>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</si>
  <si>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</si>
  <si>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</si>
  <si>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</si>
  <si>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</si>
  <si>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</si>
  <si>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</si>
  <si>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</si>
  <si>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</si>
  <si>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</si>
  <si>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</si>
  <si>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</si>
  <si>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</si>
  <si>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</si>
  <si>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</si>
  <si>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</si>
  <si>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</si>
  <si>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</si>
  <si>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</si>
  <si>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</si>
  <si>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</si>
  <si>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</si>
  <si>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</si>
  <si>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</si>
  <si>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</si>
  <si>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</si>
  <si>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</si>
  <si>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</si>
  <si>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</si>
  <si>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</si>
  <si>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</si>
  <si>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</si>
  <si>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</si>
  <si>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</si>
  <si>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</si>
  <si>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</si>
  <si>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</si>
  <si>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</si>
  <si>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</si>
  <si>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</si>
  <si>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</si>
  <si>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</si>
  <si>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</si>
  <si>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</si>
  <si>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</si>
  <si>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</si>
  <si>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</si>
  <si>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</si>
  <si>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</si>
  <si>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</si>
  <si>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</si>
  <si>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</si>
  <si>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</si>
  <si>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</si>
  <si>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</si>
  <si>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</si>
  <si>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</si>
  <si>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</si>
  <si>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</si>
  <si>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</si>
  <si>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</si>
  <si>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</si>
  <si>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</si>
  <si>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</si>
  <si>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</si>
  <si>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</si>
  <si>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</si>
  <si>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</si>
  <si>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</si>
  <si>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</si>
  <si>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</si>
  <si>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</si>
  <si>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</si>
  <si>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</si>
  <si>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</si>
  <si>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</si>
  <si>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</si>
  <si>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</si>
  <si>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</si>
  <si>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</si>
  <si>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</si>
  <si>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</si>
  <si>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</si>
  <si>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</si>
  <si>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</si>
  <si>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</si>
  <si>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</si>
  <si>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</si>
  <si>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</si>
  <si>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</si>
  <si>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</si>
  <si>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</si>
  <si>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</si>
  <si>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</si>
  <si>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</si>
  <si>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</si>
  <si>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</si>
  <si>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</si>
  <si>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</si>
  <si>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</si>
  <si>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</si>
  <si>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</si>
  <si>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</si>
  <si>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</si>
  <si>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</si>
  <si>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</si>
  <si>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</si>
  <si>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</si>
  <si>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</si>
  <si>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</si>
  <si>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</si>
  <si>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</si>
  <si>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</si>
  <si>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</si>
  <si>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</si>
  <si>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</si>
  <si>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</si>
  <si>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</si>
  <si>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</si>
  <si>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</si>
  <si>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</si>
  <si>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</si>
  <si>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</si>
  <si>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</si>
  <si>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</si>
  <si>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</si>
  <si>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</si>
  <si>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</si>
  <si>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</si>
  <si>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</si>
  <si>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</si>
  <si>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</si>
  <si>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</si>
  <si>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</si>
  <si>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</si>
  <si>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</si>
  <si>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</si>
  <si>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</si>
  <si>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</si>
  <si>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</si>
  <si>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</si>
  <si>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</si>
  <si>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</si>
  <si>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</si>
  <si>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</si>
  <si>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</si>
  <si>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</si>
  <si>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</si>
  <si>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</si>
  <si>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</si>
  <si>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</si>
  <si>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</si>
  <si>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</si>
  <si>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</si>
  <si>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</si>
  <si>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</si>
  <si>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</si>
  <si>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</si>
  <si>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</si>
  <si>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</si>
  <si>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</si>
  <si>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</si>
  <si>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</si>
  <si>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</si>
  <si>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</si>
  <si>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</si>
  <si>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</si>
  <si>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</si>
  <si>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</si>
  <si>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</si>
  <si>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</si>
  <si>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</si>
  <si>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</si>
  <si>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</si>
  <si>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</si>
  <si>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</si>
  <si>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</si>
  <si>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</si>
  <si>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</si>
  <si>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</si>
  <si>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</si>
  <si>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</si>
  <si>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</si>
  <si>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</si>
  <si>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</si>
  <si>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</si>
  <si>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</si>
  <si>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</si>
  <si>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</si>
  <si>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</si>
  <si>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</si>
  <si>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</si>
  <si>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</si>
  <si>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</si>
  <si>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</si>
  <si>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</si>
  <si>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</si>
  <si>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</si>
  <si>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</si>
  <si>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</si>
  <si>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</si>
  <si>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</si>
  <si>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</si>
  <si>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</si>
  <si>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</si>
  <si>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</si>
  <si>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</si>
  <si>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</si>
  <si>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</si>
  <si>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</si>
  <si>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</si>
  <si>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</si>
  <si>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</si>
  <si>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</si>
  <si>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</si>
  <si>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</si>
  <si>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</si>
  <si>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</si>
  <si>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</si>
  <si>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</si>
  <si>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</si>
  <si>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</si>
  <si>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</si>
  <si>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</si>
  <si>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</si>
  <si>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</si>
  <si>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</si>
  <si>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</si>
  <si>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</si>
  <si>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</si>
  <si>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</si>
  <si>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</si>
  <si>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</si>
  <si>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</si>
  <si>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</si>
  <si>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</si>
  <si>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</si>
  <si>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</si>
  <si>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</si>
  <si>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</si>
  <si>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</si>
  <si>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</si>
  <si>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</si>
  <si>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</si>
  <si>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</si>
  <si>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</si>
  <si>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</si>
  <si>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</si>
  <si>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</si>
  <si>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</si>
  <si>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</si>
  <si>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</si>
  <si>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</si>
  <si>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</si>
  <si>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</si>
  <si>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</si>
  <si>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</si>
  <si>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</si>
  <si>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</si>
  <si>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</si>
  <si>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</si>
  <si>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</si>
  <si>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</si>
  <si>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</si>
  <si>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</si>
  <si>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</si>
  <si>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</si>
  <si>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</si>
  <si>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</si>
  <si>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</si>
  <si>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</si>
  <si>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</si>
  <si>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</si>
  <si>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</si>
  <si>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</si>
  <si>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</si>
  <si>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</si>
  <si>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</si>
  <si>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</si>
  <si>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</si>
  <si>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</si>
  <si>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</si>
  <si>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</si>
  <si>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</si>
  <si>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</si>
  <si>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</si>
  <si>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</si>
  <si>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</si>
  <si>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</si>
  <si>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</si>
  <si>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</si>
  <si>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</si>
  <si>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</si>
  <si>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</si>
  <si>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</si>
  <si>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</si>
  <si>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</si>
  <si>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</si>
  <si>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</si>
  <si>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</si>
  <si>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</si>
  <si>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</si>
  <si>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</si>
  <si>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</si>
  <si>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</si>
  <si>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</si>
  <si>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</si>
  <si>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</si>
  <si>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</si>
  <si>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</si>
  <si>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</si>
  <si>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</si>
  <si>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</si>
  <si>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</si>
  <si>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</si>
  <si>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</si>
  <si>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</si>
  <si>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</si>
  <si>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</si>
  <si>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</si>
  <si>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</si>
  <si>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</si>
  <si>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</si>
  <si>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</si>
  <si>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</si>
  <si>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</si>
  <si>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</si>
  <si>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</si>
  <si>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</si>
  <si>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</si>
  <si>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</si>
  <si>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</si>
  <si>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</si>
  <si>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</si>
  <si>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</si>
  <si>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</si>
  <si>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</si>
  <si>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</si>
  <si>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</si>
  <si>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</si>
  <si>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</si>
  <si>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</si>
  <si>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</si>
  <si>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</si>
  <si>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</si>
  <si>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</si>
  <si>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</si>
  <si>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</si>
  <si>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</si>
  <si>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</si>
  <si>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</si>
  <si>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</si>
  <si>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</si>
  <si>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</si>
  <si>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</si>
  <si>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</si>
  <si>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</si>
  <si>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</si>
  <si>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</si>
  <si>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</si>
  <si>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</si>
  <si>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</si>
  <si>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</si>
  <si>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</si>
  <si>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</si>
  <si>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</si>
  <si>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</si>
  <si>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</si>
  <si>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</si>
  <si>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</si>
  <si>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</si>
  <si>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</si>
  <si>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</si>
  <si>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</si>
  <si>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</si>
  <si>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</si>
  <si>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</si>
  <si>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</si>
  <si>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</si>
  <si>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</si>
  <si>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</si>
  <si>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</si>
  <si>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</si>
  <si>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</si>
  <si>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</si>
  <si>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</si>
  <si>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</si>
  <si>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</si>
  <si>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</si>
  <si>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</si>
  <si>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</si>
  <si>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</si>
  <si>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</si>
  <si>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</si>
  <si>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</si>
  <si>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</si>
  <si>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</si>
  <si>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</si>
  <si>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</si>
  <si>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</si>
  <si>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</si>
  <si>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</si>
  <si>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</si>
  <si>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</si>
  <si>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</si>
  <si>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</si>
  <si>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</si>
  <si>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</si>
  <si>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</si>
  <si>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</si>
  <si>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</si>
  <si>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</si>
  <si>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</si>
  <si>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</si>
  <si>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</si>
  <si>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</si>
  <si>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</si>
  <si>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</si>
  <si>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</si>
  <si>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</si>
  <si>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</si>
  <si>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</si>
  <si>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</si>
  <si>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</si>
  <si>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</si>
  <si>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</si>
  <si>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</si>
  <si>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</si>
  <si>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</si>
  <si>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</si>
  <si>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</si>
  <si>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</si>
  <si>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</si>
  <si>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</si>
  <si>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</si>
  <si>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</si>
  <si>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</si>
  <si>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</si>
  <si>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</si>
  <si>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</si>
  <si>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</si>
  <si>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</si>
  <si>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</si>
  <si>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</si>
  <si>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</si>
  <si>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</si>
  <si>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</si>
  <si>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</si>
  <si>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</si>
  <si>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</si>
  <si>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</si>
  <si>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</si>
  <si>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</si>
  <si>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</si>
  <si>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</si>
  <si>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</si>
  <si>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</si>
  <si>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</si>
  <si>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</si>
  <si>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</si>
  <si>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</si>
  <si>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</si>
  <si>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</si>
  <si>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</si>
  <si>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</si>
  <si>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</si>
  <si>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</si>
  <si>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</si>
  <si>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</si>
  <si>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</si>
  <si>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</si>
  <si>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</si>
  <si>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</si>
  <si>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</si>
  <si>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</si>
  <si>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</si>
  <si>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</si>
  <si>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</si>
  <si>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</si>
  <si>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</si>
  <si>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</si>
  <si>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</si>
  <si>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</si>
  <si>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</si>
  <si>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</si>
  <si>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</si>
  <si>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</si>
  <si>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</si>
  <si>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</si>
  <si>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</si>
  <si>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</si>
  <si>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</si>
  <si>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</si>
  <si>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</si>
  <si>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</si>
  <si>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</si>
  <si>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</si>
  <si>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</si>
  <si>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</si>
  <si>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</si>
  <si>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</si>
  <si>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</si>
  <si>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</si>
  <si>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</si>
  <si>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</si>
  <si>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</si>
  <si>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</si>
  <si>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</si>
  <si>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</si>
  <si>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</si>
  <si>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</si>
  <si>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</si>
  <si>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</si>
  <si>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</si>
  <si>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</si>
  <si>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</si>
  <si>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</si>
  <si>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</si>
  <si>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</si>
  <si>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</si>
  <si>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</si>
  <si>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</si>
  <si>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</si>
  <si>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</si>
  <si>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</si>
  <si>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</si>
  <si>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</si>
  <si>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</si>
  <si>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</si>
  <si>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</si>
  <si>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</si>
  <si>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</si>
  <si>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</si>
  <si>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</si>
  <si>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</si>
  <si>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</si>
  <si>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</si>
  <si>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</si>
  <si>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</si>
  <si>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</si>
  <si>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</si>
  <si>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</si>
  <si>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</si>
  <si>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</si>
  <si>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</si>
  <si>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</si>
  <si>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</si>
  <si>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</si>
  <si>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</si>
  <si>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</si>
  <si>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</si>
  <si>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</si>
  <si>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</si>
  <si>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</si>
  <si>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</si>
  <si>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</si>
  <si>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</si>
  <si>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</si>
  <si>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</si>
  <si>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</si>
  <si>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</si>
  <si>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</si>
  <si>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</si>
  <si>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</si>
  <si>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</si>
  <si>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</si>
  <si>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</si>
  <si>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</si>
  <si>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</si>
  <si>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</si>
  <si>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</si>
  <si>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</si>
  <si>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</si>
  <si>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</si>
  <si>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</si>
  <si>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</si>
  <si>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</si>
  <si>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</si>
  <si>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</si>
  <si>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</si>
  <si>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</si>
  <si>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</si>
  <si>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</si>
  <si>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</si>
  <si>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</si>
  <si>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</si>
  <si>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</si>
  <si>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</si>
  <si>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</si>
  <si>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</si>
  <si>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</si>
  <si>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</si>
  <si>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</si>
  <si>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</si>
  <si>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</si>
  <si>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</si>
  <si>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</si>
  <si>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</si>
  <si>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</si>
  <si>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</si>
  <si>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</si>
  <si>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</si>
  <si>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</si>
  <si>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</si>
  <si>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</si>
  <si>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</si>
  <si>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</si>
  <si>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</si>
  <si>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</si>
  <si>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</si>
  <si>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</si>
  <si>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</si>
  <si>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</si>
  <si>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</si>
  <si>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</si>
  <si>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</si>
  <si>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</si>
  <si>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</si>
  <si>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</si>
  <si>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</si>
  <si>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</si>
  <si>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</si>
  <si>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</si>
  <si>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</si>
  <si>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</si>
  <si>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</si>
  <si>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</si>
  <si>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</si>
  <si>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</si>
  <si>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</si>
  <si>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</si>
  <si>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</si>
  <si>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</si>
  <si>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</si>
  <si>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</si>
  <si>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</si>
  <si>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</si>
  <si>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</si>
  <si>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</si>
  <si>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</si>
  <si>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</si>
  <si>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</si>
  <si>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</si>
  <si>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</si>
  <si>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</si>
  <si>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</si>
  <si>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</si>
  <si>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</si>
  <si>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</si>
  <si>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</si>
  <si>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</si>
  <si>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</si>
  <si>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</si>
  <si>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</si>
  <si>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</si>
  <si>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</si>
  <si>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</si>
  <si>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</si>
  <si>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</si>
  <si>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</si>
  <si>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</si>
  <si>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</si>
  <si>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</si>
  <si>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</si>
  <si>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</si>
  <si>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</si>
  <si>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</si>
  <si>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</si>
  <si>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</si>
  <si>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</si>
  <si>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</si>
  <si>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</si>
  <si>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</si>
  <si>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</si>
  <si>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</si>
  <si>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</si>
  <si>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</si>
  <si>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</si>
  <si>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</si>
  <si>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</si>
  <si>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</si>
  <si>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</si>
  <si>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</si>
  <si>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</si>
  <si>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</si>
  <si>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</si>
  <si>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</si>
  <si>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</si>
  <si>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</si>
  <si>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</si>
  <si>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</si>
  <si>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</si>
  <si>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</si>
  <si>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</si>
  <si>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</si>
  <si>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</si>
  <si>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</si>
  <si>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</si>
  <si>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</si>
  <si>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</si>
  <si>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</si>
  <si>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</si>
  <si>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</si>
  <si>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</si>
  <si>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</si>
  <si>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</si>
  <si>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</si>
  <si>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</si>
  <si>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</si>
  <si>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</si>
  <si>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</si>
  <si>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</si>
  <si>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</si>
  <si>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</si>
  <si>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</si>
  <si>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</si>
  <si>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</si>
  <si>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</si>
  <si>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</si>
  <si>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</si>
  <si>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</si>
  <si>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</si>
  <si>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</si>
  <si>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</si>
  <si>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</si>
  <si>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</si>
  <si>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</si>
  <si>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</si>
  <si>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</si>
  <si>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</si>
  <si>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</si>
  <si>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</si>
  <si>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</si>
  <si>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</si>
  <si>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</si>
  <si>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</si>
  <si>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</si>
  <si>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</si>
  <si>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</si>
  <si>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</si>
  <si>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</si>
  <si>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</si>
  <si>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</si>
  <si>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</si>
  <si>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</si>
  <si>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</si>
  <si>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</si>
  <si>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</si>
  <si>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</si>
  <si>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</si>
  <si>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</si>
  <si>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</si>
  <si>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</si>
  <si>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</si>
  <si>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</si>
  <si>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</si>
  <si>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</si>
  <si>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</si>
  <si>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</si>
  <si>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</si>
  <si>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</si>
  <si>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</si>
  <si>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</si>
  <si>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</si>
  <si>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</si>
  <si>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</si>
  <si>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</si>
  <si>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</si>
  <si>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</si>
  <si>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</si>
  <si>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</si>
  <si>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</si>
  <si>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</si>
  <si>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</si>
  <si>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</si>
  <si>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</si>
  <si>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</si>
  <si>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</si>
  <si>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</si>
  <si>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</si>
  <si>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</si>
  <si>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</si>
  <si>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</si>
  <si>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</si>
  <si>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</si>
  <si>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</si>
  <si>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</si>
  <si>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</si>
  <si>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</si>
  <si>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</si>
  <si>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</si>
  <si>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</si>
  <si>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</si>
  <si>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</si>
  <si>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</si>
  <si>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</si>
  <si>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</si>
  <si>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</si>
  <si>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</si>
  <si>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</si>
  <si>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</si>
  <si>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</si>
  <si>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</si>
  <si>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</si>
  <si>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</si>
  <si>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</si>
  <si>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</si>
  <si>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</si>
  <si>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</si>
  <si>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</si>
  <si>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</si>
  <si>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</si>
  <si>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</si>
  <si>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</si>
  <si>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</si>
  <si>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</si>
  <si>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</si>
  <si>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</si>
  <si>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</si>
  <si>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</si>
  <si>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</si>
  <si>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</si>
  <si>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</si>
  <si>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</si>
  <si>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</si>
  <si>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</si>
  <si>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</si>
  <si>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</si>
  <si>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</si>
  <si>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</si>
  <si>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</si>
  <si>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</si>
  <si>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</si>
  <si>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</si>
  <si>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</si>
  <si>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</si>
  <si>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</si>
  <si>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</si>
  <si>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</si>
  <si>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</si>
  <si>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</si>
  <si>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</si>
  <si>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</si>
  <si>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</si>
  <si>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</si>
  <si>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</si>
  <si>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</si>
  <si>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</si>
  <si>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</si>
  <si>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</si>
  <si>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</si>
  <si>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</si>
  <si>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</si>
  <si>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</si>
  <si>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</si>
  <si>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</si>
  <si>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</si>
  <si>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</si>
  <si>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</si>
  <si>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</si>
  <si>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</si>
  <si>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</si>
  <si>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</si>
  <si>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</si>
  <si>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</si>
  <si>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</si>
  <si>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</si>
  <si>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</si>
  <si>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</si>
  <si>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</si>
  <si>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</si>
  <si>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</si>
  <si>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</si>
  <si>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</si>
  <si>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</si>
  <si>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</si>
  <si>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</si>
  <si>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</si>
  <si>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</si>
  <si>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</si>
  <si>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</si>
  <si>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</si>
  <si>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</si>
  <si>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</si>
  <si>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</si>
  <si>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</si>
  <si>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</si>
  <si>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</si>
  <si>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</si>
  <si>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</si>
  <si>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</si>
  <si>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</si>
  <si>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</si>
  <si>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</si>
  <si>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</si>
  <si>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</si>
  <si>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</si>
  <si>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</si>
  <si>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</si>
  <si>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</si>
  <si>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</si>
  <si>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</si>
  <si>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</si>
  <si>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</si>
  <si>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</si>
  <si>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</si>
  <si>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</si>
  <si>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</si>
  <si>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</si>
  <si>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</si>
  <si>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</si>
  <si>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</si>
  <si>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</si>
  <si>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</si>
  <si>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</si>
  <si>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</si>
  <si>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</si>
  <si>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</si>
  <si>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</si>
  <si>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</si>
  <si>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</si>
  <si>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</si>
  <si>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</si>
  <si>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</si>
  <si>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</si>
  <si>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</si>
  <si>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</si>
  <si>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</si>
  <si>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</si>
  <si>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</si>
  <si>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</si>
  <si>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</si>
  <si>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</si>
  <si>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</si>
  <si>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</si>
  <si>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</si>
  <si>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</si>
  <si>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</si>
  <si>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</si>
  <si>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</si>
  <si>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</si>
  <si>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</si>
  <si>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</si>
  <si>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</si>
  <si>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</si>
  <si>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</si>
  <si>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</si>
  <si>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</si>
  <si>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</si>
  <si>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</si>
  <si>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</si>
  <si>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</si>
  <si>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</si>
  <si>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</si>
  <si>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</si>
  <si>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</si>
  <si>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</si>
  <si>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</si>
  <si>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</si>
  <si>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</si>
  <si>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</si>
  <si>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</si>
  <si>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</si>
  <si>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</si>
  <si>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</si>
  <si>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</si>
  <si>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</si>
  <si>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</si>
  <si>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</si>
  <si>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</si>
  <si>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</si>
  <si>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</si>
  <si>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</si>
  <si>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</si>
  <si>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</si>
  <si>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</si>
  <si>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</si>
  <si>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</si>
  <si>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</si>
  <si>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</si>
  <si>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</si>
  <si>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</si>
  <si>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</si>
  <si>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</si>
  <si>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</si>
  <si>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</si>
  <si>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</si>
  <si>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</si>
  <si>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</si>
  <si>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</si>
  <si>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</si>
  <si>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</si>
  <si>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</si>
  <si>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</si>
  <si>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</si>
  <si>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</si>
  <si>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</si>
  <si>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</si>
  <si>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</si>
  <si>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</si>
  <si>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</si>
  <si>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</si>
  <si>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</si>
  <si>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</si>
  <si>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</si>
  <si>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</si>
  <si>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</si>
  <si>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</si>
  <si>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</si>
  <si>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</si>
  <si>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</si>
  <si>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</si>
  <si>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</si>
  <si>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</si>
  <si>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</si>
  <si>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</si>
  <si>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</si>
  <si>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</si>
  <si>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</si>
  <si>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</si>
  <si>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</si>
  <si>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</si>
  <si>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</si>
  <si>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</si>
  <si>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</si>
  <si>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</si>
  <si>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</si>
  <si>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</si>
  <si>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</si>
  <si>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</si>
  <si>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</si>
  <si>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</si>
  <si>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</si>
  <si>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</si>
  <si>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</si>
  <si>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</si>
  <si>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</si>
  <si>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</si>
  <si>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</si>
  <si>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</si>
  <si>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</si>
  <si>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</si>
  <si>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</si>
  <si>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</si>
  <si>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</si>
  <si>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</si>
  <si>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</si>
  <si>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</si>
  <si>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</si>
  <si>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</si>
  <si>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</si>
  <si>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</si>
  <si>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</si>
  <si>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</si>
  <si>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</si>
  <si>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</si>
  <si>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</si>
  <si>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</si>
  <si>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</si>
  <si>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</si>
  <si>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</si>
  <si>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</si>
  <si>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</si>
  <si>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</si>
  <si>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</si>
  <si>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</si>
  <si>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</si>
  <si>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</si>
  <si>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</si>
  <si>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</si>
  <si>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</si>
  <si>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</si>
  <si>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</si>
  <si>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</si>
  <si>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</si>
  <si>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</si>
  <si>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</si>
  <si>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</si>
  <si>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</si>
  <si>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</si>
  <si>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</si>
  <si>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</si>
  <si>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</si>
  <si>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</si>
  <si>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</si>
  <si>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</si>
  <si>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</si>
  <si>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</si>
  <si>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</si>
  <si>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</si>
  <si>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</si>
  <si>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</si>
  <si>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</si>
  <si>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</si>
  <si>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</si>
  <si>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</si>
  <si>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</si>
  <si>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</si>
  <si>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</si>
  <si>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</si>
  <si>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</si>
  <si>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</si>
  <si>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</si>
  <si>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</si>
  <si>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</si>
  <si>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</si>
  <si>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</si>
  <si>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</si>
  <si>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</si>
  <si>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</si>
  <si>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</si>
  <si>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</si>
  <si>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</si>
  <si>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</si>
  <si>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</si>
  <si>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</si>
  <si>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</si>
  <si>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</si>
  <si>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</si>
  <si>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</si>
  <si>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</si>
  <si>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</si>
  <si>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</si>
  <si>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</si>
  <si>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</si>
  <si>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</si>
  <si>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</si>
  <si>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</si>
  <si>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</si>
  <si>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</si>
  <si>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</si>
  <si>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</si>
  <si>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</si>
  <si>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</si>
  <si>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</si>
  <si>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</si>
  <si>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</si>
  <si>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</si>
  <si>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</si>
  <si>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</si>
  <si>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</si>
  <si>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</si>
  <si>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</si>
  <si>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</si>
  <si>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</si>
  <si>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</si>
  <si>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</si>
  <si>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</si>
  <si>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</si>
  <si>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</si>
  <si>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</si>
  <si>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</si>
  <si>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</si>
  <si>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</si>
  <si>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</si>
  <si>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</si>
  <si>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</si>
  <si>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</si>
  <si>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</si>
  <si>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</si>
  <si>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</si>
  <si>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</si>
  <si>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</si>
  <si>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</si>
  <si>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</si>
  <si>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</si>
  <si>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</si>
  <si>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</si>
  <si>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</si>
  <si>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</si>
  <si>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</si>
  <si>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</si>
  <si>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</si>
  <si>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</si>
  <si>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</si>
  <si>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</si>
  <si>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</si>
  <si>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</si>
  <si>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</si>
  <si>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</si>
  <si>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</si>
  <si>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</si>
  <si>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</si>
  <si>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</si>
  <si>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</si>
  <si>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</si>
  <si>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</si>
  <si>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</si>
  <si>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</si>
  <si>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</si>
  <si>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</si>
  <si>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</si>
  <si>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</si>
  <si>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</si>
  <si>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</si>
  <si>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</si>
  <si>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</si>
  <si>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</si>
  <si>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</si>
  <si>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</si>
  <si>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</si>
  <si>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</si>
  <si>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</si>
  <si>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</si>
  <si>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</si>
  <si>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</si>
  <si>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</si>
  <si>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</si>
  <si>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</si>
  <si>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</si>
  <si>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</si>
  <si>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</si>
  <si>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</si>
  <si>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</si>
  <si>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</si>
  <si>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</si>
  <si>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</si>
  <si>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</si>
  <si>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</si>
  <si>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</si>
  <si>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</si>
  <si>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</si>
  <si>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</si>
  <si>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</si>
  <si>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</si>
  <si>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</si>
  <si>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</si>
  <si>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</si>
  <si>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</si>
  <si>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</si>
  <si>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</si>
  <si>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</si>
  <si>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</si>
  <si>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</si>
  <si>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</si>
  <si>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</si>
  <si>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</si>
  <si>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</si>
  <si>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</si>
  <si>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</si>
  <si>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</si>
  <si>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</si>
  <si>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</si>
  <si>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</si>
  <si>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</si>
  <si>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</si>
  <si>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</si>
  <si>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</si>
  <si>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</si>
  <si>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</si>
  <si>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</si>
  <si>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</si>
  <si>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</si>
  <si>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</si>
  <si>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</si>
  <si>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</si>
  <si>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</si>
  <si>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</si>
  <si>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</si>
  <si>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</si>
  <si>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</si>
  <si>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</si>
  <si>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</si>
  <si>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</si>
  <si>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</si>
  <si>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</si>
  <si>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</si>
  <si>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</si>
  <si>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</si>
  <si>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</si>
  <si>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</si>
  <si>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</si>
  <si>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</si>
  <si>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</si>
  <si>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</si>
  <si>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</si>
  <si>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</si>
  <si>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</si>
  <si>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</si>
  <si>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</si>
  <si>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</si>
  <si>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</si>
  <si>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</si>
  <si>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</si>
  <si>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</si>
  <si>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</si>
  <si>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</si>
  <si>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</si>
  <si>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</si>
  <si>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</si>
  <si>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</si>
  <si>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</si>
  <si>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</si>
  <si>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</si>
  <si>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</si>
  <si>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</si>
  <si>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</si>
  <si>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</si>
  <si>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</si>
  <si>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</si>
  <si>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</si>
  <si>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</si>
  <si>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</si>
  <si>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</si>
  <si>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</si>
  <si>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</si>
  <si>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</si>
  <si>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</si>
  <si>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</si>
  <si>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</si>
  <si>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</si>
  <si>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</si>
  <si>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</si>
  <si>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</si>
  <si>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</si>
  <si>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</si>
  <si>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</si>
  <si>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</si>
  <si>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</si>
  <si>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</si>
  <si>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</si>
  <si>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</si>
  <si>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</si>
  <si>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</si>
  <si>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</si>
  <si>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</si>
  <si>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</si>
  <si>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</si>
  <si>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</si>
  <si>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</si>
  <si>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</si>
  <si>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</si>
  <si>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</si>
  <si>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</si>
  <si>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</si>
  <si>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</si>
  <si>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</si>
  <si>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</si>
  <si>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</si>
  <si>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</si>
  <si>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</si>
  <si>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</si>
  <si>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</si>
  <si>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</si>
  <si>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</si>
  <si>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</si>
  <si>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</si>
  <si>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</si>
  <si>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</si>
  <si>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</si>
  <si>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</si>
  <si>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</si>
  <si>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</si>
  <si>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</si>
  <si>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</si>
  <si>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</si>
  <si>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</si>
  <si>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</si>
  <si>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</si>
  <si>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</si>
  <si>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</si>
  <si>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</si>
  <si>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</si>
  <si>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</si>
  <si>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</si>
  <si>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</si>
  <si>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</si>
  <si>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</si>
  <si>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</si>
  <si>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</si>
  <si>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</si>
  <si>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</si>
  <si>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</si>
  <si>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</si>
  <si>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</si>
  <si>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</si>
  <si>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</si>
  <si>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</si>
  <si>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</si>
  <si>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</si>
  <si>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</si>
  <si>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</si>
  <si>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</si>
  <si>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</si>
  <si>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</si>
  <si>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</si>
  <si>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</si>
  <si>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</si>
  <si>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</si>
  <si>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</si>
  <si>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</si>
  <si>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</si>
  <si>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</si>
  <si>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</si>
  <si>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</si>
  <si>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</si>
  <si>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</si>
  <si>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</si>
  <si>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</si>
  <si>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</si>
  <si>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</si>
  <si>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</si>
  <si>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</si>
  <si>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</si>
  <si>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</si>
  <si>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</si>
  <si>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</si>
  <si>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</si>
  <si>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</si>
  <si>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</si>
  <si>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</si>
  <si>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</si>
  <si>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</si>
  <si>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</si>
  <si>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</si>
  <si>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</si>
  <si>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</si>
  <si>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</si>
  <si>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</si>
  <si>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</si>
  <si>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</si>
  <si>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</si>
  <si>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</si>
  <si>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</si>
  <si>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</si>
  <si>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</si>
  <si>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</si>
  <si>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</si>
  <si>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</si>
  <si>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</si>
  <si>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</si>
  <si>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</si>
  <si>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</si>
  <si>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</si>
  <si>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</si>
  <si>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</si>
  <si>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</si>
  <si>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</si>
  <si>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</si>
  <si>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</si>
  <si>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</si>
  <si>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</si>
  <si>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</si>
  <si>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</si>
  <si>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</si>
  <si>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</si>
  <si>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</si>
  <si>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</si>
  <si>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</si>
  <si>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</si>
  <si>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</si>
  <si>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</si>
  <si>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</si>
  <si>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</si>
  <si>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</si>
  <si>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</si>
  <si>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</si>
  <si>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</si>
  <si>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</si>
  <si>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</si>
  <si>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</si>
  <si>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</si>
  <si>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</si>
  <si>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</si>
  <si>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</si>
  <si>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</si>
  <si>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</si>
  <si>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</si>
  <si>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</si>
  <si>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</si>
  <si>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</si>
  <si>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</si>
  <si>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</si>
  <si>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</si>
  <si>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</si>
  <si>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</si>
  <si>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</si>
  <si>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</si>
  <si>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</si>
  <si>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</si>
  <si>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</si>
  <si>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</si>
  <si>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</si>
  <si>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</si>
  <si>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</si>
  <si>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</si>
  <si>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</si>
  <si>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</si>
  <si>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</si>
  <si>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</si>
  <si>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</si>
  <si>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</si>
  <si>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</si>
  <si>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</si>
  <si>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</si>
  <si>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</si>
  <si>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</si>
  <si>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</si>
  <si>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</si>
  <si>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</si>
  <si>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</si>
  <si>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</si>
  <si>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</si>
  <si>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</si>
  <si>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</si>
  <si>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</si>
  <si>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</si>
  <si>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</si>
  <si>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</si>
  <si>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</si>
  <si>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</si>
  <si>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</si>
  <si>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</si>
  <si>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</si>
  <si>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</si>
  <si>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</si>
  <si>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</si>
  <si>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</si>
  <si>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</si>
  <si>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</si>
  <si>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</si>
  <si>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</si>
  <si>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</si>
  <si>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</si>
  <si>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</si>
  <si>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</si>
  <si>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</si>
  <si>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</si>
  <si>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</si>
  <si>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</si>
  <si>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</si>
  <si>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</si>
  <si>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</si>
  <si>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</si>
  <si>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</si>
  <si>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</si>
  <si>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</si>
  <si>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</si>
  <si>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</si>
  <si>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</si>
  <si>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</si>
  <si>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</si>
  <si>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</si>
  <si>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</si>
  <si>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</si>
  <si>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</si>
  <si>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</si>
  <si>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</si>
  <si>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</si>
  <si>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</si>
  <si>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</si>
  <si>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</si>
  <si>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</si>
  <si>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</si>
  <si>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</si>
  <si>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</si>
  <si>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</si>
  <si>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</si>
  <si>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</si>
  <si>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</si>
  <si>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</si>
  <si>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</si>
  <si>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</si>
  <si>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</si>
  <si>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</si>
  <si>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</si>
  <si>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</si>
  <si>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</si>
  <si>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</si>
  <si>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</si>
  <si>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</si>
  <si>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</si>
  <si>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</si>
  <si>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</si>
  <si>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</si>
  <si>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</si>
  <si>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</si>
  <si>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</si>
  <si>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</si>
  <si>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</si>
  <si>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</si>
  <si>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</si>
  <si>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</si>
  <si>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</si>
  <si>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</si>
  <si>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</si>
  <si>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</si>
  <si>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</si>
  <si>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</si>
  <si>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</si>
  <si>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</si>
  <si>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</si>
  <si>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</si>
  <si>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</si>
  <si>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</si>
  <si>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</si>
  <si>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</si>
  <si>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</si>
  <si>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</si>
  <si>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</si>
  <si>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</si>
  <si>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</si>
  <si>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</si>
  <si>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</si>
  <si>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</si>
  <si>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</si>
  <si>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</si>
  <si>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</si>
  <si>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</si>
  <si>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</si>
  <si>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</si>
  <si>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</si>
  <si>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</si>
  <si>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</si>
  <si>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</si>
  <si>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</si>
  <si>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</si>
  <si>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</si>
  <si>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</si>
  <si>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</si>
  <si>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</si>
  <si>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</si>
  <si>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</si>
  <si>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</si>
  <si>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</si>
  <si>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</si>
  <si>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</si>
  <si>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</si>
  <si>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</si>
  <si>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</si>
  <si>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</si>
  <si>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</si>
  <si>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</si>
  <si>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</si>
  <si>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</si>
  <si>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</si>
  <si>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</si>
  <si>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</si>
  <si>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</si>
  <si>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</si>
  <si>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</si>
  <si>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</si>
  <si>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</si>
  <si>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</si>
  <si>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</si>
  <si>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</si>
  <si>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</si>
  <si>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</si>
  <si>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</si>
  <si>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</si>
  <si>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</si>
  <si>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</si>
  <si>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</si>
  <si>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</si>
  <si>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</si>
  <si>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</si>
  <si>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</si>
  <si>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</si>
  <si>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</si>
  <si>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</si>
  <si>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</si>
  <si>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</si>
  <si>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</si>
  <si>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</si>
  <si>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</si>
  <si>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</si>
  <si>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</si>
  <si>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</si>
  <si>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</si>
  <si>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</si>
  <si>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</si>
  <si>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</si>
  <si>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</si>
  <si>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</si>
  <si>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</si>
  <si>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</si>
  <si>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</si>
  <si>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</si>
  <si>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</si>
  <si>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</si>
  <si>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</si>
  <si>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</si>
  <si>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</si>
  <si>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</si>
  <si>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</si>
  <si>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</si>
  <si>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</si>
  <si>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</si>
  <si>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</si>
  <si>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</si>
  <si>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</si>
  <si>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</si>
  <si>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</si>
  <si>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</si>
  <si>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</si>
  <si>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</si>
  <si>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</si>
  <si>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</si>
  <si>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</si>
  <si>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</si>
  <si>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</si>
  <si>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</si>
  <si>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</si>
  <si>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</si>
  <si>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</si>
  <si>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</si>
  <si>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</si>
  <si>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</si>
  <si>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</si>
  <si>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</si>
  <si>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</si>
  <si>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</si>
  <si>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</si>
  <si>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</si>
  <si>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</si>
  <si>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</si>
  <si>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</si>
  <si>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</si>
  <si>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</si>
  <si>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</si>
  <si>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</si>
  <si>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</si>
  <si>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</si>
  <si>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</si>
  <si>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</si>
  <si>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</si>
  <si>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</si>
  <si>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</si>
  <si>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</si>
  <si>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</si>
  <si>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</si>
  <si>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</si>
  <si>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</si>
  <si>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</si>
  <si>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</si>
  <si>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</si>
  <si>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</si>
  <si>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</si>
  <si>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</si>
  <si>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</si>
  <si>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</si>
  <si>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</si>
  <si>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</si>
  <si>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</si>
  <si>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</si>
  <si>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</si>
  <si>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</si>
  <si>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</si>
  <si>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</si>
  <si>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</si>
  <si>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</si>
  <si>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</si>
  <si>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</si>
  <si>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</si>
  <si>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</si>
  <si>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</si>
  <si>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</si>
  <si>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</si>
  <si>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</si>
  <si>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</si>
  <si>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</si>
  <si>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</si>
  <si>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</si>
  <si>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</si>
  <si>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</si>
  <si>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</si>
  <si>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</si>
  <si>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</si>
  <si>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</si>
  <si>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</si>
  <si>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</si>
  <si>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</si>
  <si>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</si>
  <si>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</si>
  <si>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</si>
  <si>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</si>
  <si>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</si>
  <si>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</si>
  <si>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</si>
  <si>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</si>
  <si>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</si>
  <si>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</si>
  <si>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</si>
  <si>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</si>
  <si>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</si>
  <si>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</si>
  <si>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</si>
  <si>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</si>
  <si>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</si>
  <si>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</si>
  <si>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</si>
  <si>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</si>
  <si>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</si>
  <si>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</si>
  <si>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</si>
  <si>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</si>
  <si>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</si>
  <si>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</si>
  <si>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</si>
  <si>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</si>
  <si>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</si>
  <si>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</si>
  <si>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</si>
  <si>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</si>
  <si>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</si>
  <si>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</si>
  <si>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</si>
  <si>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</si>
  <si>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</si>
  <si>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</si>
  <si>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</si>
  <si>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</si>
  <si>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</si>
  <si>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</si>
  <si>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</si>
  <si>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</si>
  <si>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</si>
  <si>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</si>
  <si>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</si>
  <si>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</si>
  <si>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</si>
  <si>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</si>
  <si>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</si>
  <si>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</si>
  <si>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</si>
  <si>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</si>
  <si>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</si>
  <si>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</si>
  <si>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</si>
  <si>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</si>
  <si>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</si>
  <si>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</si>
  <si>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</si>
  <si>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</si>
  <si>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</si>
  <si>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</si>
  <si>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</si>
  <si>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</si>
  <si>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</si>
  <si>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</si>
  <si>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</si>
  <si>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</si>
  <si>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</si>
  <si>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</si>
  <si>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</si>
  <si>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</si>
  <si>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</si>
  <si>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</si>
  <si>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</si>
  <si>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</si>
  <si>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</si>
  <si>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</si>
  <si>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</si>
  <si>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</si>
  <si>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</si>
  <si>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</si>
  <si>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</si>
  <si>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</si>
  <si>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</si>
  <si>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</si>
  <si>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</si>
  <si>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</si>
  <si>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</si>
  <si>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</si>
  <si>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</si>
  <si>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</si>
  <si>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</si>
  <si>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</si>
  <si>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</si>
  <si>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</si>
  <si>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</si>
  <si>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</si>
  <si>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</si>
  <si>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</si>
  <si>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</si>
  <si>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</si>
  <si>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</si>
  <si>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</si>
  <si>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</si>
  <si>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</si>
  <si>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</si>
  <si>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</si>
  <si>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</si>
  <si>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</si>
  <si>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</si>
  <si>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</si>
  <si>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</si>
  <si>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</si>
  <si>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</si>
  <si>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</si>
  <si>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</si>
  <si>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</si>
  <si>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</si>
  <si>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</si>
  <si>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</si>
  <si>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</si>
  <si>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</si>
  <si>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</si>
  <si>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</si>
  <si>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</si>
  <si>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</si>
  <si>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</si>
  <si>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</si>
  <si>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</si>
  <si>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</si>
  <si>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</si>
  <si>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</si>
  <si>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</si>
  <si>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</si>
  <si>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</si>
  <si>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</si>
  <si>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</si>
  <si>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</si>
  <si>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</si>
  <si>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</si>
  <si>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</si>
  <si>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</si>
  <si>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</si>
  <si>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</si>
  <si>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</si>
  <si>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</si>
  <si>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</si>
  <si>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</si>
  <si>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</si>
  <si>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</si>
  <si>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</si>
  <si>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</si>
  <si>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</si>
  <si>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</si>
  <si>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</si>
  <si>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</si>
  <si>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</si>
  <si>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</si>
  <si>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</si>
  <si>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</si>
  <si>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</si>
  <si>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</si>
  <si>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</si>
  <si>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</si>
  <si>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</si>
  <si>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</si>
  <si>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</si>
  <si>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</si>
  <si>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</si>
  <si>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</si>
  <si>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</si>
  <si>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</si>
  <si>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</si>
  <si>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</si>
  <si>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</si>
  <si>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</si>
  <si>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</si>
  <si>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</si>
  <si>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</si>
  <si>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</si>
  <si>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</si>
  <si>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</si>
  <si>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</si>
  <si>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</si>
  <si>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</si>
  <si>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</si>
  <si>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</si>
  <si>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</si>
  <si>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</si>
  <si>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</si>
  <si>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</si>
  <si>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</si>
  <si>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</si>
  <si>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</si>
  <si>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</si>
  <si>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</si>
  <si>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</si>
  <si>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</si>
  <si>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</si>
  <si>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</si>
  <si>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</si>
  <si>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</si>
  <si>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</si>
  <si>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</si>
  <si>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</si>
  <si>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</si>
  <si>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</si>
  <si>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</si>
  <si>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</si>
  <si>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</si>
  <si>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</si>
  <si>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</si>
  <si>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</si>
  <si>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</si>
  <si>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</si>
  <si>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</si>
  <si>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</si>
  <si>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</si>
  <si>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</si>
  <si>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</si>
  <si>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</si>
  <si>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</si>
  <si>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</si>
  <si>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</si>
  <si>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</si>
  <si>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</si>
  <si>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</si>
  <si>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</si>
  <si>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</si>
  <si>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</si>
  <si>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</si>
  <si>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</si>
  <si>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</si>
  <si>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</si>
  <si>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</si>
  <si>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</si>
  <si>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</si>
  <si>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</si>
  <si>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</si>
  <si>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</si>
  <si>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</si>
  <si>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</si>
  <si>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</si>
  <si>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</si>
  <si>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</si>
  <si>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</si>
  <si>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</si>
  <si>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</si>
  <si>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</si>
  <si>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</si>
  <si>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</si>
  <si>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</si>
  <si>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</si>
  <si>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</si>
  <si>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</si>
  <si>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</si>
  <si>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</si>
  <si>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</si>
  <si>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</si>
  <si>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</si>
  <si>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</si>
  <si>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</si>
  <si>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</si>
  <si>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</si>
  <si>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</si>
  <si>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</si>
  <si>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</si>
  <si>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</si>
  <si>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</si>
  <si>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</si>
  <si>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</si>
  <si>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</si>
  <si>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</si>
  <si>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</si>
  <si>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</si>
  <si>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</si>
  <si>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</si>
  <si>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</si>
  <si>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</si>
  <si>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</si>
  <si>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</si>
  <si>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</si>
  <si>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</si>
  <si>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</si>
  <si>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</si>
  <si>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</si>
  <si>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</si>
  <si>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</si>
  <si>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</si>
  <si>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</si>
  <si>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</si>
  <si>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</si>
  <si>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</si>
  <si>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</si>
  <si>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</si>
  <si>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</si>
  <si>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</si>
  <si>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</si>
  <si>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</si>
  <si>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</si>
  <si>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</si>
  <si>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</si>
  <si>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</si>
  <si>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</si>
  <si>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</si>
  <si>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</si>
  <si>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</si>
  <si>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</si>
  <si>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</si>
  <si>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</si>
  <si>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</si>
  <si>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</si>
  <si>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</si>
  <si>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</si>
  <si>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</si>
  <si>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</si>
  <si>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</si>
  <si>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</si>
  <si>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</si>
  <si>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</si>
  <si>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</si>
  <si>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</si>
  <si>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</si>
  <si>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</si>
  <si>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</si>
  <si>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</si>
  <si>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</si>
  <si>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</si>
  <si>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</si>
  <si>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</si>
  <si>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</si>
  <si>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</si>
  <si>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</si>
  <si>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</si>
  <si>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</si>
  <si>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</si>
  <si>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</si>
  <si>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</si>
  <si>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</si>
  <si>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</si>
  <si>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</si>
  <si>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</si>
  <si>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</si>
  <si>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</si>
  <si>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</si>
  <si>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</si>
  <si>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</si>
  <si>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</si>
  <si>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</si>
  <si>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</si>
  <si>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</si>
  <si>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</si>
  <si>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</si>
  <si>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</si>
  <si>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</si>
  <si>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</si>
  <si>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</si>
  <si>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</si>
  <si>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</si>
  <si>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</si>
  <si>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</si>
  <si>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</si>
  <si>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</si>
  <si>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</si>
  <si>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</si>
  <si>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</si>
  <si>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</si>
  <si>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</si>
  <si>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</si>
  <si>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</si>
  <si>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</si>
  <si>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</si>
  <si>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</si>
  <si>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</si>
  <si>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</si>
  <si>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</si>
  <si>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</si>
  <si>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</si>
  <si>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</si>
  <si>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</si>
  <si>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</si>
  <si>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</si>
  <si>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</si>
  <si>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</si>
  <si>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</si>
  <si>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</si>
  <si>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</si>
  <si>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</si>
  <si>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</si>
  <si>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</si>
  <si>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</si>
  <si>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</si>
  <si>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</si>
  <si>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</si>
  <si>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</si>
  <si>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</si>
  <si>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</si>
  <si>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</si>
  <si>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</si>
  <si>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</si>
  <si>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</si>
  <si>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</si>
  <si>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</si>
  <si>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</si>
  <si>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</si>
  <si>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</si>
  <si>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</si>
  <si>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</si>
  <si>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</si>
  <si>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</si>
  <si>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</si>
  <si>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</si>
  <si>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</si>
  <si>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</si>
  <si>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</si>
  <si>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</si>
  <si>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</si>
  <si>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</si>
  <si>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</si>
  <si>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</si>
  <si>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</si>
  <si>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</si>
  <si>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</si>
  <si>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</si>
  <si>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</si>
  <si>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</si>
  <si>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</si>
  <si>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</si>
  <si>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</si>
  <si>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</si>
  <si>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</si>
  <si>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</si>
  <si>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</si>
  <si>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</si>
  <si>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</si>
  <si>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</si>
  <si>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</si>
  <si>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</si>
  <si>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</si>
  <si>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</si>
  <si>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</si>
  <si>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</si>
  <si>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</si>
  <si>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</si>
  <si>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</si>
  <si>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</si>
  <si>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</si>
  <si>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</si>
  <si>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</si>
  <si>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</si>
  <si>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</si>
  <si>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</si>
  <si>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</si>
  <si>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</si>
  <si>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</si>
  <si>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</si>
  <si>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</si>
  <si>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</si>
  <si>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</si>
  <si>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</si>
  <si>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</si>
  <si>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</si>
  <si>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</si>
  <si>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</si>
  <si>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</si>
  <si>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</si>
  <si>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</si>
  <si>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</si>
  <si>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</si>
  <si>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</si>
  <si>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</si>
  <si>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</si>
  <si>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</si>
  <si>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</si>
  <si>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</si>
  <si>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</si>
  <si>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</si>
  <si>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</si>
  <si>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</si>
  <si>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</si>
  <si>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</si>
  <si>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</si>
  <si>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</si>
  <si>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</si>
  <si>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</si>
  <si>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</si>
  <si>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</si>
  <si>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</si>
  <si>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</si>
  <si>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</si>
  <si>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</si>
  <si>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</si>
  <si>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</si>
  <si>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</si>
  <si>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</si>
  <si>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</si>
  <si>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</si>
  <si>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</si>
  <si>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</si>
  <si>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</si>
  <si>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</si>
  <si>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</si>
  <si>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</si>
  <si>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</si>
  <si>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</si>
  <si>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</si>
  <si>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</si>
  <si>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</si>
  <si>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</si>
  <si>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</si>
  <si>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</si>
  <si>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</si>
  <si>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</si>
  <si>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</si>
  <si>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</si>
  <si>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</si>
  <si>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</si>
  <si>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</si>
  <si>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</si>
  <si>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</si>
  <si>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</si>
  <si>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</si>
  <si>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</si>
  <si>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</si>
  <si>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</si>
  <si>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</si>
  <si>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</si>
  <si>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</si>
  <si>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</si>
  <si>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</si>
  <si>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</si>
  <si>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</si>
  <si>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</si>
  <si>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</si>
  <si>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</si>
  <si>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</si>
  <si>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</si>
  <si>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</si>
  <si>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</si>
  <si>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</si>
  <si>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</si>
  <si>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</si>
  <si>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</si>
  <si>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</si>
  <si>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</si>
  <si>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</si>
  <si>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</si>
  <si>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</si>
  <si>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</si>
  <si>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</si>
  <si>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</si>
  <si>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</si>
  <si>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</si>
  <si>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</si>
  <si>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</si>
  <si>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</si>
  <si>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</si>
  <si>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</si>
  <si>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</si>
  <si>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</si>
  <si>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</si>
  <si>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</si>
  <si>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</si>
  <si>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</si>
  <si>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</si>
  <si>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</si>
  <si>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</si>
  <si>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</si>
  <si>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</si>
  <si>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</si>
  <si>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</si>
  <si>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</si>
  <si>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</si>
  <si>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</si>
  <si>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</si>
  <si>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</si>
  <si>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</si>
  <si>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</si>
  <si>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</si>
  <si>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</si>
  <si>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</si>
  <si>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</si>
  <si>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</si>
  <si>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</si>
  <si>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</si>
  <si>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</si>
  <si>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</si>
  <si>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</si>
  <si>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</si>
  <si>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</si>
  <si>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</si>
  <si>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</si>
  <si>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</si>
  <si>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</si>
  <si>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</si>
  <si>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</si>
  <si>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</si>
  <si>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</si>
  <si>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</si>
  <si>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</si>
  <si>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</si>
  <si>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</si>
  <si>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</si>
  <si>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</si>
  <si>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</si>
  <si>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</si>
  <si>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</si>
  <si>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</si>
  <si>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</si>
  <si>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</si>
  <si>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</si>
  <si>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</si>
  <si>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</si>
  <si>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</si>
  <si>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</si>
  <si>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</si>
  <si>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</si>
  <si>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</si>
  <si>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</si>
  <si>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</si>
  <si>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</si>
  <si>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</si>
  <si>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</si>
  <si>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</si>
  <si>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</si>
  <si>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</si>
  <si>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</si>
  <si>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</si>
  <si>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</si>
  <si>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</si>
  <si>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</si>
  <si>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</si>
  <si>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</si>
  <si>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</si>
  <si>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</si>
  <si>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</si>
  <si>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</si>
  <si>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</si>
  <si>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</si>
  <si>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</si>
  <si>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</si>
  <si>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</si>
  <si>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</si>
  <si>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</si>
  <si>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</si>
  <si>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</si>
  <si>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</si>
  <si>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</si>
  <si>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</si>
  <si>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</si>
  <si>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</si>
  <si>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</si>
  <si>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</si>
  <si>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</si>
  <si>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</si>
  <si>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</si>
  <si>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</si>
  <si>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</si>
  <si>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</si>
  <si>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</si>
  <si>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</si>
  <si>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</si>
  <si>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</si>
  <si>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</si>
  <si>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</si>
  <si>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</si>
  <si>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</si>
  <si>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</si>
  <si>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</si>
  <si>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</si>
  <si>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</si>
  <si>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</si>
  <si>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</si>
  <si>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</si>
  <si>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</si>
  <si>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</si>
  <si>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</si>
  <si>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</si>
  <si>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</si>
  <si>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</si>
  <si>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</si>
  <si>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</si>
  <si>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</si>
  <si>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</si>
  <si>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</si>
  <si>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</si>
  <si>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</si>
  <si>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</si>
  <si>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</si>
  <si>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</si>
  <si>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</si>
  <si>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</si>
  <si>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</si>
  <si>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</si>
  <si>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</si>
  <si>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</si>
  <si>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</si>
  <si>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</si>
  <si>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</si>
  <si>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</si>
  <si>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</si>
  <si>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</si>
  <si>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</si>
  <si>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</si>
  <si>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</si>
  <si>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</si>
  <si>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</si>
  <si>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</si>
  <si>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</si>
  <si>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</si>
  <si>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</si>
  <si>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</si>
  <si>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</si>
  <si>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</si>
  <si>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</si>
  <si>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</si>
  <si>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</si>
  <si>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</si>
  <si>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</si>
  <si>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</si>
  <si>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</si>
  <si>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</si>
  <si>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</si>
  <si>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</si>
  <si>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</si>
  <si>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</si>
  <si>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</si>
  <si>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</si>
  <si>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</si>
  <si>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</si>
  <si>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</si>
  <si>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</si>
  <si>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</si>
  <si>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</si>
  <si>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</si>
  <si>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</si>
  <si>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</si>
  <si>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</si>
  <si>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</si>
  <si>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</si>
  <si>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</si>
  <si>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</si>
  <si>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</si>
  <si>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</si>
  <si>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</si>
  <si>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</si>
  <si>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</si>
  <si>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</si>
  <si>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</si>
  <si>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</si>
  <si>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</si>
  <si>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</si>
  <si>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</si>
  <si>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</si>
  <si>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</si>
  <si>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</si>
  <si>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</si>
  <si>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</si>
  <si>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</si>
  <si>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</si>
  <si>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</si>
  <si>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</si>
  <si>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</si>
  <si>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</si>
  <si>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</si>
  <si>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</si>
  <si>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</si>
  <si>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</si>
  <si>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</si>
  <si>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</si>
  <si>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</si>
  <si>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</si>
  <si>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</si>
  <si>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</si>
  <si>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</si>
  <si>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</si>
  <si>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</si>
  <si>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</si>
  <si>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</si>
  <si>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</si>
  <si>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</si>
  <si>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</si>
  <si>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</si>
  <si>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</si>
  <si>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</si>
  <si>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</si>
  <si>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</si>
  <si>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</si>
  <si>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</si>
  <si>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</si>
  <si>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</si>
  <si>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</si>
  <si>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</si>
  <si>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</si>
  <si>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</si>
  <si>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</si>
  <si>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</si>
  <si>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</si>
  <si>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</si>
  <si>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</si>
  <si>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</si>
  <si>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</si>
  <si>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</si>
  <si>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</si>
  <si>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</si>
  <si>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</si>
  <si>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</si>
  <si>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</si>
  <si>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</si>
  <si>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</si>
  <si>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</si>
  <si>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</si>
  <si>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</si>
  <si>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</si>
  <si>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</si>
  <si>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</si>
  <si>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</si>
  <si>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</si>
  <si>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</si>
  <si>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</si>
  <si>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</si>
  <si>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</si>
  <si>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</si>
  <si>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</si>
  <si>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</si>
  <si>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</si>
  <si>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</si>
  <si>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</si>
  <si>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</si>
  <si>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</si>
  <si>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</si>
  <si>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</si>
  <si>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</si>
  <si>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</si>
  <si>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</si>
  <si>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</si>
  <si>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</si>
  <si>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</si>
  <si>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</si>
  <si>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</si>
  <si>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</si>
  <si>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</si>
  <si>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</si>
  <si>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</si>
  <si>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</si>
  <si>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</si>
  <si>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</si>
  <si>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</si>
  <si>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</si>
  <si>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</si>
  <si>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</si>
  <si>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</si>
  <si>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</si>
  <si>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</si>
  <si>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</si>
  <si>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</si>
  <si>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</si>
  <si>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</si>
  <si>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</si>
  <si>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</si>
  <si>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</si>
  <si>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</si>
  <si>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</si>
  <si>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</si>
  <si>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</si>
  <si>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</si>
  <si>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</si>
  <si>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</si>
  <si>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</si>
  <si>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</si>
  <si>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</si>
  <si>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</si>
  <si>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</si>
  <si>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</si>
  <si>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</si>
  <si>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</si>
  <si>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</si>
  <si>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</si>
  <si>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</si>
  <si>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</si>
  <si>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</si>
  <si>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</si>
  <si>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</si>
  <si>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</si>
  <si>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</si>
  <si>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</si>
  <si>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</si>
  <si>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</si>
  <si>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</si>
  <si>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</si>
  <si>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</si>
  <si>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</si>
  <si>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</si>
  <si>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</si>
  <si>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</si>
  <si>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</si>
  <si>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</si>
  <si>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</si>
  <si>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</si>
  <si>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</si>
  <si>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</si>
  <si>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</si>
  <si>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</si>
  <si>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</si>
  <si>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</si>
  <si>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</si>
  <si>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</si>
  <si>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</si>
  <si>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</si>
  <si>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</si>
  <si>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</si>
  <si>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</si>
  <si>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</si>
  <si>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</si>
  <si>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</si>
  <si>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</si>
  <si>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</si>
  <si>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</si>
  <si>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</si>
  <si>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</si>
  <si>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</si>
  <si>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</si>
  <si>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</si>
  <si>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</si>
  <si>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</si>
  <si>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</si>
  <si>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</si>
  <si>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</si>
  <si>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</si>
  <si>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</si>
  <si>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</si>
  <si>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</si>
  <si>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</si>
  <si>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</si>
  <si>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</si>
  <si>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</si>
  <si>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</si>
  <si>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</si>
  <si>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</si>
  <si>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</si>
  <si>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</si>
  <si>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</si>
  <si>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</si>
  <si>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</si>
  <si>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</si>
  <si>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</si>
  <si>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</si>
  <si>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</si>
  <si>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</si>
  <si>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</si>
  <si>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</si>
  <si>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</si>
  <si>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</si>
  <si>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</si>
  <si>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</si>
  <si>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</si>
  <si>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</si>
  <si>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</si>
  <si>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</si>
  <si>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</si>
  <si>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</si>
  <si>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</si>
  <si>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</si>
  <si>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</si>
  <si>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</si>
  <si>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</si>
  <si>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</si>
  <si>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</si>
  <si>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</si>
  <si>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</si>
  <si>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</si>
  <si>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</si>
  <si>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</si>
  <si>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</si>
  <si>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</si>
  <si>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</si>
  <si>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</si>
  <si>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</si>
  <si>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</si>
  <si>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</si>
  <si>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</si>
  <si>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</si>
  <si>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</si>
  <si>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</si>
  <si>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</si>
  <si>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</si>
  <si>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</si>
  <si>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</si>
  <si>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</si>
  <si>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</si>
  <si>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</si>
  <si>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</si>
  <si>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</si>
  <si>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</si>
  <si>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</si>
  <si>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</si>
  <si>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</si>
  <si>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</si>
  <si>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</si>
  <si>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</si>
  <si>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</si>
  <si>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</si>
  <si>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</si>
  <si>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</si>
  <si>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</si>
  <si>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</si>
  <si>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</si>
  <si>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</si>
  <si>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</si>
  <si>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</si>
  <si>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</si>
  <si>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</si>
  <si>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</si>
  <si>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</si>
  <si>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</si>
  <si>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</si>
  <si>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</si>
  <si>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</si>
  <si>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</si>
  <si>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</si>
  <si>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</si>
  <si>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</si>
  <si>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</si>
  <si>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</si>
  <si>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</si>
  <si>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</si>
  <si>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</si>
  <si>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</si>
  <si>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</si>
  <si>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</si>
  <si>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</si>
  <si>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</si>
  <si>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</si>
  <si>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</si>
  <si>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</si>
  <si>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</si>
  <si>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</si>
  <si>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</si>
  <si>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</si>
  <si>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</si>
  <si>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</si>
  <si>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</si>
  <si>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</si>
  <si>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</si>
  <si>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</si>
  <si>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</si>
  <si>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</si>
  <si>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</si>
  <si>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</si>
  <si>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</si>
  <si>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</si>
  <si>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</si>
  <si>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</si>
  <si>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</si>
  <si>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</si>
  <si>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</si>
  <si>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</si>
  <si>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</si>
  <si>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</si>
  <si>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</si>
  <si>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</si>
  <si>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</si>
  <si>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</si>
  <si>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</si>
  <si>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</si>
  <si>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</si>
  <si>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</si>
  <si>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</si>
  <si>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</si>
  <si>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</si>
  <si>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</si>
  <si>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</si>
  <si>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</si>
  <si>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</si>
  <si>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</si>
  <si>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</si>
  <si>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</si>
  <si>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</si>
  <si>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</si>
  <si>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</si>
  <si>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</si>
  <si>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</si>
  <si>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</si>
  <si>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</si>
  <si>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</si>
  <si>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</si>
  <si>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</si>
  <si>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</si>
  <si>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</si>
  <si>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</si>
  <si>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</si>
  <si>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</si>
  <si>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</si>
  <si>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</si>
  <si>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</si>
  <si>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</si>
  <si>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</si>
  <si>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</si>
  <si>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</si>
  <si>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</si>
  <si>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</si>
  <si>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</si>
  <si>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</si>
  <si>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</si>
  <si>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</si>
  <si>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</si>
  <si>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</si>
  <si>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</si>
  <si>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</si>
  <si>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</si>
  <si>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</si>
  <si>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</si>
  <si>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</si>
  <si>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</si>
  <si>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</si>
  <si>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</si>
  <si>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</si>
  <si>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</si>
  <si>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</si>
  <si>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</si>
  <si>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</si>
  <si>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</si>
  <si>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</si>
  <si>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</si>
  <si>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</si>
  <si>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</si>
  <si>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</si>
  <si>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</si>
  <si>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</si>
  <si>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</si>
  <si>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</si>
  <si>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</si>
  <si>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</si>
  <si>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</si>
  <si>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</si>
  <si>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</si>
  <si>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</si>
  <si>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</si>
  <si>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</si>
  <si>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</si>
  <si>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</si>
  <si>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</si>
  <si>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</si>
  <si>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</si>
  <si>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</si>
  <si>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</si>
  <si>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</si>
  <si>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</si>
  <si>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</si>
  <si>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</si>
  <si>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</si>
  <si>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</si>
  <si>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</si>
  <si>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</si>
  <si>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</si>
  <si>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</si>
  <si>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</si>
  <si>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</si>
  <si>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</si>
  <si>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</si>
  <si>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</si>
  <si>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</si>
  <si>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</si>
  <si>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</si>
  <si>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</si>
  <si>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</si>
  <si>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</si>
  <si>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</si>
  <si>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</si>
  <si>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</si>
  <si>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</si>
  <si>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</si>
  <si>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</si>
  <si>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</si>
  <si>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</si>
  <si>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</si>
  <si>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</si>
  <si>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</si>
  <si>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</si>
  <si>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</si>
  <si>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</si>
  <si>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</si>
  <si>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</si>
  <si>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</si>
  <si>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</si>
  <si>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</si>
  <si>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</si>
  <si>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</si>
  <si>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</si>
  <si>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</si>
  <si>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</si>
  <si>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</si>
  <si>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</si>
  <si>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</si>
  <si>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</si>
  <si>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</si>
  <si>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</si>
  <si>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</si>
  <si>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</si>
  <si>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</si>
  <si>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</si>
  <si>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</si>
  <si>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</si>
  <si>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</si>
  <si>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</si>
  <si>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</si>
  <si>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</si>
  <si>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</si>
  <si>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</si>
  <si>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</si>
  <si>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</si>
  <si>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</si>
  <si>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</si>
  <si>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</si>
  <si>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</si>
  <si>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</si>
  <si>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</si>
  <si>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</si>
  <si>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</si>
  <si>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</si>
  <si>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</si>
  <si>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</si>
  <si>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</si>
  <si>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</si>
  <si>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</si>
  <si>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</si>
  <si>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</si>
  <si>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</si>
  <si>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</si>
  <si>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</si>
  <si>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</si>
  <si>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</si>
  <si>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</si>
  <si>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</si>
  <si>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</si>
  <si>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</si>
  <si>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</si>
  <si>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</si>
  <si>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</si>
  <si>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</si>
  <si>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</si>
  <si>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</si>
  <si>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</si>
  <si>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</si>
  <si>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</si>
  <si>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</si>
  <si>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</si>
  <si>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</si>
  <si>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</si>
  <si>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</si>
  <si>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</si>
  <si>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</si>
  <si>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</si>
  <si>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</si>
  <si>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</si>
  <si>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</si>
  <si>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</si>
  <si>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</si>
  <si>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</si>
  <si>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</si>
  <si>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</si>
  <si>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</si>
  <si>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</si>
  <si>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</si>
  <si>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</si>
  <si>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</si>
  <si>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</si>
  <si>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</si>
  <si>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</si>
  <si>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</si>
  <si>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</si>
  <si>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</si>
  <si>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</si>
  <si>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</si>
  <si>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</si>
  <si>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</si>
  <si>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</si>
  <si>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</si>
  <si>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</si>
  <si>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</si>
  <si>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</si>
  <si>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</si>
  <si>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</si>
  <si>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</si>
  <si>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</si>
  <si>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</si>
  <si>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</si>
  <si>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</si>
  <si>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</si>
  <si>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</si>
  <si>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</si>
  <si>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</si>
  <si>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</si>
  <si>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</si>
  <si>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</si>
  <si>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</si>
  <si>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</si>
  <si>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</si>
  <si>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</si>
  <si>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</si>
  <si>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</si>
  <si>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</si>
  <si>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</si>
  <si>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</si>
  <si>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</si>
  <si>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</si>
  <si>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</si>
  <si>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</si>
  <si>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</si>
  <si>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</si>
  <si>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</si>
  <si>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</si>
  <si>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</si>
  <si>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</si>
  <si>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</si>
  <si>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</si>
  <si>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</si>
  <si>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</si>
  <si>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</si>
  <si>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</si>
  <si>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</si>
  <si>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</si>
  <si>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</si>
  <si>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</si>
  <si>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</si>
  <si>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</si>
  <si>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</si>
  <si>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</si>
  <si>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</si>
  <si>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</si>
  <si>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</si>
  <si>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</si>
  <si>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</si>
  <si>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</si>
  <si>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</si>
  <si>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</si>
  <si>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</si>
  <si>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</si>
  <si>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</si>
  <si>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</si>
  <si>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</si>
  <si>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</si>
  <si>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</si>
  <si>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</si>
  <si>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</si>
  <si>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</si>
  <si>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</si>
  <si>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</si>
  <si>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</si>
  <si>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</si>
  <si>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</si>
  <si>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</si>
  <si>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</si>
  <si>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</si>
  <si>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</si>
  <si>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</si>
  <si>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</si>
  <si>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</si>
  <si>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</si>
  <si>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</si>
  <si>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</si>
  <si>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</si>
  <si>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</si>
  <si>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</si>
  <si>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</si>
  <si>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</si>
  <si>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</si>
  <si>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</si>
  <si>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</si>
  <si>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</si>
  <si>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</si>
  <si>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</si>
  <si>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</si>
  <si>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</si>
  <si>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</si>
  <si>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</si>
  <si>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</si>
  <si>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</si>
  <si>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</si>
  <si>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</si>
  <si>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</si>
  <si>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</si>
  <si>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</si>
  <si>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</si>
  <si>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</si>
  <si>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</si>
  <si>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</si>
  <si>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</si>
  <si>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</si>
  <si>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</si>
  <si>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</si>
  <si>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</si>
  <si>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</si>
  <si>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</si>
  <si>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</si>
  <si>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</si>
  <si>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</si>
  <si>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</si>
  <si>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</si>
  <si>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</si>
  <si>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</si>
  <si>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</si>
  <si>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</si>
  <si>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</si>
  <si>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</si>
  <si>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</si>
  <si>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</si>
  <si>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</si>
  <si>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</si>
  <si>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</si>
  <si>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</si>
  <si>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</si>
  <si>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</si>
  <si>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</si>
  <si>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</si>
  <si>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</si>
  <si>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</si>
  <si>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</si>
  <si>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</si>
  <si>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</si>
  <si>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</si>
  <si>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</si>
  <si>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</si>
  <si>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</si>
  <si>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</si>
  <si>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</si>
  <si>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</si>
  <si>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</si>
  <si>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</si>
  <si>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</si>
  <si>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</si>
  <si>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</si>
  <si>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</si>
  <si>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</si>
  <si>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</si>
  <si>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</si>
  <si>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</si>
  <si>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</si>
  <si>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</si>
  <si>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</si>
  <si>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</si>
  <si>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</si>
  <si>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</si>
  <si>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</si>
  <si>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</si>
  <si>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</si>
  <si>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</si>
  <si>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</si>
  <si>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</si>
  <si>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</si>
  <si>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</si>
  <si>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</si>
  <si>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</si>
  <si>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</si>
  <si>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</si>
  <si>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</si>
  <si>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</si>
  <si>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</si>
  <si>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</si>
  <si>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</si>
  <si>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</si>
  <si>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</si>
  <si>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</si>
  <si>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</si>
  <si>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</si>
  <si>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</si>
  <si>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</si>
  <si>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</si>
  <si>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</si>
  <si>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</si>
  <si>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</si>
  <si>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</si>
  <si>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</si>
  <si>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</si>
  <si>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</si>
  <si>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</si>
  <si>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</si>
  <si>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</si>
  <si>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</si>
  <si>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</si>
  <si>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</si>
  <si>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</si>
  <si>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</si>
  <si>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</si>
  <si>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</si>
  <si>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</si>
  <si>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</si>
  <si>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</si>
  <si>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</si>
  <si>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</si>
  <si>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</si>
  <si>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</si>
  <si>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</si>
  <si>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</si>
  <si>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</si>
  <si>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</si>
  <si>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</si>
  <si>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</si>
  <si>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</si>
  <si>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</si>
  <si>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</si>
  <si>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</si>
  <si>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</si>
  <si>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</si>
  <si>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</si>
  <si>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</si>
  <si>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</si>
  <si>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</si>
  <si>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</si>
  <si>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</si>
  <si>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</si>
  <si>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</si>
  <si>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</si>
  <si>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</si>
  <si>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</si>
  <si>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</si>
  <si>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</si>
  <si>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</si>
  <si>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</si>
  <si>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</si>
  <si>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</si>
  <si>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</si>
  <si>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</si>
  <si>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</si>
  <si>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</si>
  <si>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</si>
  <si>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</si>
  <si>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</si>
  <si>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</si>
  <si>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</si>
  <si>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</si>
  <si>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</si>
  <si>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</si>
  <si>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</si>
  <si>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</si>
  <si>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</si>
  <si>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</si>
  <si>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</si>
  <si>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</si>
  <si>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</si>
  <si>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</si>
  <si>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</si>
  <si>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</si>
  <si>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</si>
  <si>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</si>
  <si>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</si>
  <si>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</si>
  <si>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</si>
  <si>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</si>
  <si>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</si>
  <si>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</si>
  <si>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</si>
  <si>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</si>
  <si>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</si>
  <si>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</si>
  <si>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</si>
  <si>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</si>
  <si>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</si>
  <si>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</si>
  <si>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</si>
  <si>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</si>
  <si>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</si>
  <si>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</si>
  <si>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</si>
  <si>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</si>
  <si>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</si>
  <si>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</si>
  <si>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</si>
  <si>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</si>
  <si>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</si>
  <si>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</si>
  <si>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</si>
  <si>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</si>
  <si>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</si>
  <si>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</si>
  <si>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</si>
  <si>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</si>
  <si>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</si>
  <si>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</si>
  <si>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</si>
  <si>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</si>
  <si>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</si>
  <si>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</si>
  <si>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</si>
  <si>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</si>
  <si>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</si>
  <si>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</si>
  <si>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</si>
  <si>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</si>
  <si>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</si>
  <si>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</si>
  <si>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</si>
  <si>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</si>
  <si>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</si>
  <si>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</si>
  <si>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</si>
  <si>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</si>
  <si>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</si>
  <si>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</si>
  <si>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</si>
  <si>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</si>
  <si>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</si>
  <si>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</si>
  <si>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</si>
  <si>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</si>
  <si>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</si>
  <si>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</si>
  <si>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</si>
  <si>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</si>
  <si>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</si>
  <si>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</si>
  <si>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</si>
  <si>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</si>
  <si>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</si>
  <si>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</si>
  <si>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</si>
  <si>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</si>
  <si>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</si>
  <si>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</si>
  <si>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</si>
  <si>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</si>
  <si>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</si>
  <si>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</si>
  <si>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</si>
  <si>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</si>
  <si>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</si>
  <si>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</si>
  <si>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</si>
  <si>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</si>
  <si>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</si>
  <si>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</si>
  <si>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</si>
  <si>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</si>
  <si>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</si>
  <si>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</si>
  <si>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</si>
  <si>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</si>
  <si>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</si>
  <si>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</si>
  <si>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</si>
  <si>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</si>
  <si>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</si>
  <si>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</si>
  <si>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</si>
  <si>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</si>
  <si>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</si>
  <si>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</si>
  <si>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</si>
  <si>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</si>
  <si>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</si>
  <si>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</si>
  <si>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</si>
  <si>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</si>
  <si>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</si>
  <si>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</si>
  <si>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</si>
  <si>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</si>
  <si>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</si>
  <si>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</si>
  <si>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</si>
  <si>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</si>
  <si>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</si>
  <si>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</si>
  <si>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</si>
  <si>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</si>
  <si>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</si>
  <si>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</si>
  <si>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</si>
  <si>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</si>
  <si>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</si>
  <si>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</si>
  <si>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</si>
  <si>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</si>
  <si>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</si>
  <si>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</si>
  <si>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</si>
  <si>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</si>
  <si>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</si>
  <si>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</si>
  <si>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</si>
  <si>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</si>
  <si>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</si>
  <si>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</si>
  <si>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</si>
  <si>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</si>
  <si>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</si>
  <si>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</si>
  <si>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</si>
  <si>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</si>
  <si>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</si>
  <si>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</si>
  <si>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</si>
  <si>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</si>
  <si>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</si>
  <si>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</si>
  <si>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</si>
  <si>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</si>
  <si>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</si>
  <si>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</si>
  <si>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</si>
  <si>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</si>
  <si>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</si>
  <si>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</si>
  <si>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</si>
  <si>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</si>
  <si>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</si>
  <si>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</si>
  <si>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</si>
  <si>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</si>
  <si>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</si>
  <si>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</si>
  <si>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</si>
  <si>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</si>
  <si>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</si>
  <si>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</si>
  <si>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</si>
  <si>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</si>
  <si>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</si>
  <si>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</si>
  <si>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</si>
  <si>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</si>
  <si>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</si>
  <si>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</si>
  <si>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</si>
  <si>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</si>
  <si>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</si>
  <si>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</si>
  <si>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</si>
  <si>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</si>
  <si>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</si>
  <si>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</si>
  <si>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</si>
  <si>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</si>
  <si>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</si>
  <si>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</si>
  <si>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</si>
  <si>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</si>
  <si>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</si>
  <si>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</si>
  <si>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</si>
  <si>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</si>
  <si>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</si>
  <si>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</si>
  <si>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</si>
  <si>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</si>
  <si>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</si>
  <si>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</si>
  <si>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</si>
  <si>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</si>
  <si>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</si>
  <si>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</si>
  <si>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</si>
  <si>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</si>
  <si>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</si>
  <si>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</si>
  <si>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</si>
  <si>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</si>
  <si>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</si>
  <si>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</si>
  <si>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</si>
  <si>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</si>
  <si>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</si>
  <si>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</si>
  <si>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</si>
  <si>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</si>
  <si>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</si>
  <si>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</si>
  <si>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</si>
  <si>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</si>
  <si>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</si>
  <si>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</si>
  <si>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</si>
  <si>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</si>
  <si>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</si>
  <si>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</si>
  <si>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</si>
  <si>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</si>
  <si>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</si>
  <si>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</si>
  <si>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</si>
  <si>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</si>
  <si>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</si>
  <si>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</si>
  <si>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</si>
  <si>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</si>
  <si>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</si>
  <si>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</si>
  <si>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</si>
  <si>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</si>
  <si>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</si>
  <si>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</si>
  <si>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</si>
  <si>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</si>
  <si>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</si>
  <si>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</si>
  <si>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</si>
  <si>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</si>
  <si>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</si>
  <si>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</si>
  <si>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</si>
  <si>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</si>
  <si>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</si>
  <si>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</si>
  <si>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</si>
  <si>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</si>
  <si>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</si>
  <si>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</si>
  <si>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</si>
  <si>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</si>
  <si>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</si>
  <si>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</si>
  <si>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</si>
  <si>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</si>
  <si>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</si>
  <si>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</si>
  <si>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</si>
  <si>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</si>
  <si>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</si>
  <si>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</si>
  <si>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</si>
  <si>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</si>
  <si>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</si>
  <si>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</si>
  <si>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</si>
  <si>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</si>
  <si>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</si>
  <si>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</si>
  <si>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</si>
  <si>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</si>
  <si>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</si>
  <si>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</si>
  <si>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</si>
  <si>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</si>
  <si>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</si>
  <si>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</si>
  <si>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</si>
  <si>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</si>
  <si>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</si>
  <si>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</si>
  <si>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</si>
  <si>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</si>
  <si>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</si>
  <si>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</si>
  <si>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</si>
  <si>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</si>
  <si>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</si>
  <si>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</si>
  <si>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</si>
  <si>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</si>
  <si>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</si>
  <si>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</si>
  <si>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</si>
  <si>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</si>
  <si>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</si>
  <si>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</si>
  <si>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</si>
  <si>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</si>
  <si>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</si>
  <si>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</si>
  <si>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</si>
  <si>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</si>
  <si>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</si>
  <si>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</si>
  <si>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</si>
  <si>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</si>
  <si>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</si>
  <si>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</si>
  <si>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</si>
  <si>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</si>
  <si>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</si>
  <si>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</si>
  <si>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</si>
  <si>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</si>
  <si>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</si>
  <si>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</si>
  <si>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</si>
  <si>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</si>
  <si>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</si>
  <si>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</si>
  <si>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</si>
  <si>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</si>
  <si>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</si>
  <si>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</si>
  <si>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</si>
  <si>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</si>
  <si>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</si>
  <si>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</si>
  <si>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</si>
  <si>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</si>
  <si>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</si>
  <si>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</si>
  <si>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</si>
  <si>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</si>
  <si>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</si>
  <si>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</si>
  <si>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</si>
  <si>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</si>
  <si>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</si>
  <si>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</si>
  <si>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</si>
  <si>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</si>
  <si>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</si>
  <si>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</si>
  <si>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</si>
  <si>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</si>
  <si>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</si>
  <si>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</si>
  <si>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</si>
  <si>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</si>
  <si>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</si>
  <si>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</si>
  <si>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</si>
  <si>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</si>
  <si>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</si>
  <si>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</si>
  <si>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</si>
  <si>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</si>
  <si>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</si>
  <si>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</si>
  <si>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</si>
  <si>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</si>
  <si>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</si>
  <si>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</si>
  <si>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</si>
  <si>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</si>
  <si>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</si>
  <si>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</si>
  <si>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</si>
  <si>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</si>
  <si>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</si>
  <si>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</si>
  <si>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</si>
  <si>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</si>
  <si>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</si>
  <si>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</si>
  <si>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</si>
  <si>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</si>
  <si>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</si>
  <si>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</si>
  <si>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</si>
  <si>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</si>
  <si>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</si>
  <si>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</si>
  <si>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</si>
  <si>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</si>
  <si>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</si>
  <si>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</si>
  <si>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</si>
  <si>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</si>
  <si>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</si>
  <si>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</si>
  <si>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</si>
  <si>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</si>
  <si>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</si>
  <si>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</si>
  <si>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</si>
  <si>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</si>
  <si>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</si>
  <si>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</si>
  <si>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</si>
  <si>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</si>
  <si>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</si>
  <si>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</si>
  <si>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</si>
  <si>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</si>
  <si>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</si>
  <si>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</si>
  <si>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</si>
  <si>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</si>
  <si>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</si>
  <si>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</si>
  <si>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</si>
  <si>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</si>
  <si>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</si>
  <si>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</si>
  <si>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</si>
  <si>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</si>
  <si>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</si>
  <si>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</si>
  <si>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</si>
  <si>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</si>
  <si>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</si>
  <si>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</si>
  <si>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</si>
  <si>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</si>
  <si>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</si>
  <si>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</si>
  <si>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</si>
  <si>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</si>
  <si>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</si>
  <si>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</si>
  <si>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</si>
  <si>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</si>
  <si>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</si>
  <si>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</si>
  <si>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</si>
  <si>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</si>
  <si>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</si>
  <si>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</si>
  <si>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</si>
  <si>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</si>
  <si>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</si>
  <si>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</si>
  <si>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</si>
  <si>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</si>
  <si>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</si>
  <si>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</si>
  <si>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</si>
  <si>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</si>
  <si>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</si>
  <si>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</si>
  <si>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</si>
  <si>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</si>
  <si>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</si>
  <si>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</si>
  <si>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</si>
  <si>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</si>
  <si>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</si>
  <si>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</si>
  <si>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</si>
  <si>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</si>
  <si>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</si>
  <si>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</si>
  <si>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</si>
  <si>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</si>
  <si>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</si>
  <si>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</si>
  <si>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</si>
  <si>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</si>
  <si>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</si>
  <si>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</si>
  <si>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</si>
  <si>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</si>
  <si>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</si>
  <si>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</si>
  <si>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</si>
  <si>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</si>
  <si>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</si>
  <si>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</si>
  <si>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</si>
  <si>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</si>
  <si>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</si>
  <si>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</si>
  <si>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</si>
  <si>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</si>
  <si>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</si>
  <si>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</si>
  <si>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</si>
  <si>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</si>
  <si>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</si>
  <si>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</si>
  <si>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</si>
  <si>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</si>
  <si>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</si>
  <si>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</si>
  <si>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</si>
  <si>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</si>
  <si>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</si>
  <si>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</si>
  <si>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</si>
  <si>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</si>
  <si>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</si>
  <si>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</si>
  <si>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</si>
  <si>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</si>
  <si>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</si>
  <si>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</si>
  <si>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</si>
  <si>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</si>
  <si>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</si>
  <si>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</si>
  <si>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</si>
  <si>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</si>
  <si>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</si>
  <si>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</si>
  <si>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</si>
  <si>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</si>
  <si>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</si>
  <si>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</si>
  <si>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</si>
  <si>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</si>
  <si>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</si>
  <si>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</si>
  <si>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</si>
  <si>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</si>
  <si>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</si>
  <si>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</si>
  <si>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</si>
  <si>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</si>
  <si>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</si>
  <si>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</si>
  <si>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</si>
  <si>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</si>
  <si>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</si>
  <si>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</si>
  <si>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</si>
  <si>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</si>
  <si>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</si>
  <si>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</si>
  <si>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</si>
  <si>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</si>
  <si>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</si>
  <si>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</si>
  <si>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</si>
  <si>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</si>
  <si>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</si>
  <si>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</si>
  <si>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</si>
  <si>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</si>
  <si>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</si>
  <si>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</si>
  <si>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</si>
  <si>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</si>
  <si>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</si>
  <si>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</si>
  <si>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</si>
  <si>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</si>
  <si>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</si>
  <si>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</si>
  <si>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</si>
  <si>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</si>
  <si>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</si>
  <si>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</si>
  <si>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</si>
  <si>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</si>
  <si>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</si>
  <si>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</si>
  <si>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</si>
  <si>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</si>
  <si>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</si>
  <si>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</si>
  <si>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</si>
  <si>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</si>
  <si>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</si>
  <si>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</si>
  <si>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</si>
  <si>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</si>
  <si>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</si>
  <si>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</si>
  <si>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</si>
  <si>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</si>
  <si>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</si>
  <si>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</si>
  <si>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</si>
  <si>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</si>
  <si>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</si>
  <si>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</si>
  <si>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</si>
  <si>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</si>
  <si>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</si>
  <si>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</si>
  <si>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</si>
  <si>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</si>
  <si>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</si>
  <si>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</si>
  <si>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</si>
  <si>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</si>
  <si>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</si>
  <si>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</si>
  <si>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</si>
  <si>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</si>
  <si>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</si>
  <si>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</si>
  <si>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</si>
  <si>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</si>
  <si>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</si>
  <si>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</si>
  <si>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</si>
  <si>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</si>
  <si>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</si>
  <si>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</si>
  <si>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</si>
  <si>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</si>
  <si>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</si>
  <si>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</si>
  <si>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</si>
  <si>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</si>
  <si>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</si>
  <si>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</si>
  <si>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</si>
  <si>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</si>
  <si>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</si>
  <si>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</si>
  <si>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</si>
  <si>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</si>
  <si>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</si>
  <si>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</si>
  <si>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</si>
  <si>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</si>
  <si>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</si>
  <si>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</si>
  <si>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</si>
  <si>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</si>
  <si>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</si>
  <si>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</si>
  <si>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</si>
  <si>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</si>
  <si>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</si>
  <si>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</si>
  <si>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</si>
  <si>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</si>
  <si>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</si>
  <si>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</si>
  <si>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</si>
  <si>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</si>
  <si>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</si>
  <si>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</si>
  <si>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</si>
  <si>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</si>
  <si>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</si>
  <si>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</si>
  <si>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</si>
  <si>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</si>
  <si>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</si>
  <si>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</si>
  <si>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</si>
  <si>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</si>
  <si>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</si>
  <si>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</si>
  <si>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</si>
  <si>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</si>
  <si>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</si>
  <si>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</si>
  <si>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</si>
  <si>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</si>
  <si>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</si>
  <si>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</si>
  <si>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</si>
  <si>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</si>
  <si>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</si>
  <si>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</si>
  <si>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</si>
  <si>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</si>
  <si>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</si>
  <si>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</si>
  <si>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</si>
  <si>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</si>
  <si>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</si>
  <si>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</si>
  <si>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</si>
  <si>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</si>
  <si>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</si>
  <si>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</si>
  <si>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</si>
  <si>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</si>
  <si>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</si>
  <si>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</si>
  <si>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</si>
  <si>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</si>
  <si>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</si>
  <si>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</si>
  <si>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</si>
  <si>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</si>
  <si>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</si>
  <si>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</si>
  <si>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</si>
  <si>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</si>
  <si>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</si>
  <si>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</si>
  <si>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</si>
  <si>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</si>
  <si>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</si>
  <si>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</si>
  <si>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</si>
  <si>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</si>
  <si>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</si>
  <si>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</si>
  <si>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</si>
  <si>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</si>
  <si>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</si>
  <si>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</si>
  <si>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</si>
  <si>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</si>
  <si>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</si>
  <si>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</si>
  <si>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</si>
  <si>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</si>
  <si>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</si>
  <si>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</si>
  <si>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</si>
  <si>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</si>
  <si>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</si>
  <si>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</si>
  <si>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</si>
  <si>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</si>
  <si>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</si>
  <si>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</si>
  <si>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</si>
  <si>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</si>
  <si>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</si>
  <si>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</si>
  <si>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</si>
  <si>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</si>
  <si>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</si>
  <si>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</si>
  <si>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</si>
  <si>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</si>
  <si>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</si>
  <si>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</si>
  <si>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</si>
  <si>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</si>
  <si>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</si>
  <si>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</si>
  <si>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</si>
  <si>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</si>
  <si>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</si>
  <si>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</si>
  <si>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</si>
  <si>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</si>
  <si>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</si>
  <si>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</si>
  <si>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</si>
  <si>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</si>
  <si>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</si>
  <si>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</si>
  <si>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</si>
  <si>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</si>
  <si>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</si>
  <si>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</si>
  <si>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</si>
  <si>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</si>
  <si>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</si>
  <si>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</si>
  <si>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</si>
  <si>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</si>
  <si>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</si>
  <si>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</si>
  <si>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</si>
  <si>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</si>
  <si>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</si>
  <si>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</si>
  <si>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</si>
  <si>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</si>
  <si>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</si>
  <si>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</si>
  <si>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</si>
  <si>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</si>
  <si>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</si>
  <si>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</si>
  <si>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</si>
  <si>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</si>
  <si>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</si>
  <si>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</si>
  <si>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</si>
  <si>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</si>
  <si>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</si>
  <si>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</si>
  <si>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</si>
  <si>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</si>
  <si>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</si>
  <si>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</si>
  <si>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</si>
  <si>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</si>
  <si>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</si>
  <si>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</si>
  <si>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</si>
  <si>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</si>
  <si>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</si>
  <si>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</si>
  <si>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</si>
  <si>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</si>
  <si>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</si>
  <si>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</si>
  <si>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</si>
  <si>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</si>
  <si>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</si>
  <si>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</si>
  <si>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</si>
  <si>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</si>
  <si>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</si>
  <si>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</si>
  <si>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</si>
  <si>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</si>
  <si>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</si>
  <si>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</si>
  <si>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</si>
  <si>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</si>
  <si>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</si>
  <si>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</si>
  <si>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</si>
  <si>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</si>
  <si>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</si>
  <si>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</si>
  <si>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</si>
  <si>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</si>
  <si>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</si>
  <si>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</si>
  <si>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</si>
  <si>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</si>
  <si>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</si>
  <si>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</si>
  <si>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</si>
  <si>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</si>
  <si>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</si>
  <si>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</si>
  <si>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</si>
  <si>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</si>
  <si>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</si>
  <si>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</si>
  <si>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</si>
  <si>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</si>
  <si>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</si>
  <si>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</si>
  <si>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</si>
  <si>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</si>
  <si>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</si>
  <si>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</si>
  <si>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</si>
  <si>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</si>
  <si>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</si>
  <si>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</si>
  <si>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</si>
  <si>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</si>
  <si>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</si>
  <si>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</si>
  <si>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</si>
  <si>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</si>
  <si>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</si>
  <si>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</si>
  <si>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</si>
  <si>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</si>
  <si>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</si>
  <si>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</si>
  <si>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</si>
  <si>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</si>
  <si>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</si>
  <si>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</si>
  <si>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</si>
  <si>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</si>
  <si>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</si>
  <si>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</si>
  <si>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</si>
  <si>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</si>
  <si>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</si>
  <si>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</si>
  <si>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</si>
  <si>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</si>
  <si>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</si>
  <si>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</si>
  <si>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</si>
  <si>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</si>
  <si>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</si>
  <si>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</si>
  <si>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</si>
  <si>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</si>
  <si>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</si>
  <si>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</si>
  <si>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</si>
  <si>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</si>
  <si>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</si>
  <si>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</si>
  <si>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</si>
  <si>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</si>
  <si>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</si>
  <si>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</si>
  <si>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</si>
  <si>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</si>
  <si>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</si>
  <si>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</si>
  <si>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</si>
  <si>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</si>
  <si>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</si>
  <si>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</si>
  <si>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</si>
  <si>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</si>
  <si>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</si>
  <si>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</si>
  <si>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</si>
  <si>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</si>
  <si>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</si>
  <si>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</si>
  <si>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</si>
  <si>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</si>
  <si>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</si>
  <si>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</si>
  <si>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</si>
  <si>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</si>
  <si>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</si>
  <si>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</si>
  <si>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</si>
  <si>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</si>
  <si>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</si>
  <si>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</si>
  <si>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</si>
  <si>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</si>
  <si>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</si>
  <si>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</si>
  <si>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</si>
  <si>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</si>
  <si>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</si>
  <si>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</si>
  <si>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</si>
  <si>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</si>
  <si>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</si>
  <si>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</si>
  <si>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</si>
  <si>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</si>
  <si>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</si>
  <si>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</si>
  <si>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</si>
  <si>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</si>
  <si>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</si>
  <si>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</si>
  <si>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</si>
  <si>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</si>
  <si>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</si>
  <si>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</si>
  <si>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</si>
  <si>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</si>
  <si>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</si>
  <si>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</si>
  <si>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</si>
  <si>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</si>
  <si>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</si>
  <si>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</si>
  <si>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</si>
  <si>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</si>
  <si>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</si>
  <si>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</si>
  <si>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</si>
  <si>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</si>
  <si>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</si>
  <si>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</si>
  <si>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</si>
  <si>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</si>
  <si>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</si>
  <si>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</si>
  <si>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</si>
  <si>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</si>
  <si>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</si>
  <si>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</si>
  <si>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</si>
  <si>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</si>
  <si>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</si>
  <si>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</si>
  <si>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</si>
  <si>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</si>
  <si>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</si>
  <si>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</si>
  <si>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</si>
  <si>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</si>
  <si>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</si>
  <si>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</si>
  <si>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</si>
  <si>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</si>
  <si>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</si>
  <si>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</si>
  <si>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</si>
  <si>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</si>
  <si>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</si>
  <si>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</si>
  <si>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</si>
  <si>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</si>
  <si>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</si>
  <si>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</si>
  <si>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</si>
  <si>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</si>
  <si>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</si>
  <si>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</si>
  <si>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</si>
  <si>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</si>
  <si>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</si>
  <si>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</si>
  <si>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</si>
  <si>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</si>
  <si>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</si>
  <si>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</si>
  <si>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</si>
  <si>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</si>
  <si>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</si>
  <si>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</si>
  <si>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</si>
  <si>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</si>
  <si>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</si>
  <si>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</si>
  <si>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</si>
  <si>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</si>
  <si>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</si>
  <si>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</si>
  <si>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</si>
  <si>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</si>
  <si>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</si>
  <si>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</si>
  <si>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</si>
  <si>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</si>
  <si>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</si>
  <si>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</si>
  <si>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</si>
  <si>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</si>
  <si>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</si>
  <si>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</si>
  <si>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</si>
  <si>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</si>
  <si>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</si>
  <si>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</si>
  <si>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</si>
  <si>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</si>
  <si>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</si>
  <si>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</si>
  <si>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</si>
  <si>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</si>
  <si>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</si>
  <si>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</si>
  <si>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</si>
  <si>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</si>
  <si>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</si>
  <si>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</si>
  <si>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</si>
  <si>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</si>
  <si>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</si>
  <si>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</si>
  <si>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</si>
  <si>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</si>
  <si>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</si>
  <si>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</si>
  <si>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</si>
  <si>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</si>
  <si>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</si>
  <si>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</si>
  <si>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</si>
  <si>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</si>
  <si>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</si>
  <si>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</si>
  <si>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</si>
  <si>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</si>
  <si>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</si>
  <si>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</si>
  <si>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</si>
  <si>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</si>
  <si>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</si>
  <si>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</si>
  <si>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</si>
  <si>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</si>
  <si>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</si>
  <si>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</si>
  <si>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</si>
  <si>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</si>
  <si>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</si>
  <si>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</si>
  <si>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</si>
  <si>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</si>
  <si>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</si>
  <si>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</si>
  <si>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</si>
  <si>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</si>
  <si>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</si>
  <si>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</si>
  <si>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</si>
  <si>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</si>
  <si>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</si>
  <si>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</si>
  <si>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</si>
  <si>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</si>
  <si>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</si>
  <si>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</si>
  <si>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</si>
  <si>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</si>
  <si>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</si>
  <si>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</si>
  <si>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</si>
  <si>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</si>
  <si>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</si>
  <si>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</si>
  <si>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</si>
  <si>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</si>
  <si>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</si>
  <si>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</si>
  <si>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</si>
  <si>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</si>
  <si>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</si>
  <si>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</si>
  <si>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</si>
  <si>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</si>
  <si>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</si>
  <si>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</si>
  <si>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</si>
  <si>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</si>
  <si>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</si>
  <si>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</si>
  <si>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</si>
  <si>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</si>
  <si>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</si>
  <si>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</si>
  <si>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</si>
  <si>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</si>
  <si>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</si>
  <si>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</si>
  <si>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</si>
  <si>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</si>
  <si>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</si>
  <si>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</si>
  <si>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</si>
  <si>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</si>
  <si>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</si>
  <si>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</si>
  <si>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</si>
  <si>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</si>
  <si>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</si>
  <si>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</si>
  <si>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</si>
  <si>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</si>
  <si>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</si>
  <si>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</si>
  <si>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</si>
  <si>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</si>
  <si>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</si>
  <si>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</si>
  <si>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</si>
  <si>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</si>
  <si>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</si>
  <si>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</si>
  <si>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</si>
  <si>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</si>
  <si>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</si>
  <si>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</si>
  <si>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</si>
  <si>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</si>
  <si>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</si>
  <si>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</si>
  <si>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</si>
  <si>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</si>
  <si>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</si>
  <si>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</si>
  <si>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</si>
  <si>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</si>
  <si>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</si>
  <si>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</si>
  <si>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</si>
  <si>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</si>
  <si>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</si>
  <si>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</si>
  <si>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</si>
  <si>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</si>
  <si>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</si>
  <si>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</si>
  <si>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</si>
  <si>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</si>
  <si>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</si>
  <si>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</si>
  <si>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</si>
  <si>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</si>
  <si>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</si>
  <si>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</si>
  <si>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</si>
  <si>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</si>
  <si>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</si>
  <si>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</si>
  <si>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</si>
  <si>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</si>
  <si>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</si>
  <si>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</si>
  <si>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</si>
  <si>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</si>
  <si>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</si>
  <si>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</si>
  <si>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</si>
  <si>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</si>
  <si>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</si>
  <si>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</si>
  <si>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</si>
  <si>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</si>
  <si>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</si>
  <si>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</si>
  <si>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</si>
  <si>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</si>
  <si>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</si>
  <si>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</si>
  <si>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</si>
  <si>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</si>
  <si>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</si>
  <si>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</si>
  <si>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</si>
  <si>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</si>
  <si>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</si>
  <si>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</si>
  <si>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</si>
  <si>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</si>
  <si>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</si>
  <si>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</si>
  <si>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</si>
  <si>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</si>
  <si>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</si>
  <si>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</si>
  <si>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</si>
  <si>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</si>
  <si>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</si>
  <si>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</si>
  <si>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</si>
  <si>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</si>
  <si>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</si>
  <si>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</si>
  <si>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</si>
  <si>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</si>
  <si>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</si>
  <si>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</si>
  <si>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</si>
  <si>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</si>
  <si>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</si>
  <si>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</si>
  <si>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</si>
  <si>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</si>
  <si>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</si>
  <si>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</si>
  <si>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</si>
  <si>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</si>
  <si>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</si>
  <si>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</si>
  <si>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</si>
  <si>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</si>
  <si>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</si>
  <si>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</si>
  <si>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</si>
  <si>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</si>
  <si>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</si>
  <si>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</si>
  <si>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</si>
  <si>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</si>
  <si>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</si>
  <si>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</si>
  <si>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</si>
  <si>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</si>
  <si>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</si>
  <si>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</si>
  <si>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</si>
  <si>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</si>
  <si>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</si>
  <si>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</si>
  <si>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</si>
  <si>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</si>
  <si>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</si>
  <si>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</si>
  <si>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</si>
  <si>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</si>
  <si>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</si>
  <si>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</si>
  <si>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</si>
  <si>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</si>
  <si>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</si>
  <si>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</si>
  <si>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</si>
  <si>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</si>
  <si>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</si>
  <si>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</si>
  <si>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</si>
  <si>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</si>
  <si>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</si>
  <si>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</si>
  <si>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</si>
  <si>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</si>
  <si>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</si>
  <si>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</si>
  <si>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</si>
  <si>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</si>
  <si>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</si>
  <si>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</si>
  <si>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</si>
  <si>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</si>
  <si>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</si>
  <si>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</si>
  <si>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</si>
  <si>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</si>
  <si>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</si>
  <si>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</si>
  <si>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</si>
  <si>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</si>
  <si>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</si>
  <si>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</si>
  <si>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</si>
  <si>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</si>
  <si>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</si>
  <si>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</si>
  <si>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</si>
  <si>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</si>
  <si>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</si>
  <si>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</si>
  <si>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</si>
  <si>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</si>
  <si>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</si>
  <si>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</si>
  <si>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</si>
  <si>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</si>
  <si>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</si>
  <si>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</si>
  <si>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</si>
  <si>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</si>
  <si>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</si>
  <si>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</si>
  <si>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</si>
  <si>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</si>
  <si>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</si>
  <si>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</si>
  <si>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</si>
  <si>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</si>
  <si>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</si>
  <si>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</si>
  <si>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</si>
  <si>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</si>
  <si>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</si>
  <si>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</si>
  <si>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</si>
  <si>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</si>
  <si>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</si>
  <si>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</si>
  <si>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</si>
  <si>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</si>
  <si>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</si>
  <si>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</si>
  <si>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</si>
  <si>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</si>
  <si>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</si>
  <si>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</si>
  <si>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</si>
  <si>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</si>
  <si>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</si>
  <si>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</si>
  <si>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</si>
  <si>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</si>
  <si>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</si>
  <si>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</si>
  <si>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</si>
  <si>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</si>
  <si>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</si>
  <si>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</si>
  <si>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</si>
  <si>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</si>
  <si>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</si>
  <si>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</si>
  <si>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</si>
  <si>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</si>
  <si>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</si>
  <si>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</si>
  <si>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</si>
  <si>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</si>
  <si>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</si>
  <si>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</si>
  <si>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</si>
  <si>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</si>
  <si>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</si>
  <si>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</si>
  <si>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</si>
  <si>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</si>
  <si>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</si>
  <si>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</si>
  <si>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</si>
  <si>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</si>
  <si>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</si>
  <si>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</si>
  <si>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</si>
  <si>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</si>
  <si>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</si>
  <si>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</si>
  <si>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</si>
  <si>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</si>
  <si>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</si>
  <si>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</si>
  <si>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</si>
  <si>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</si>
  <si>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</si>
  <si>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</si>
  <si>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</si>
  <si>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</si>
  <si>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</si>
  <si>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</si>
  <si>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</si>
  <si>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</si>
  <si>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</si>
  <si>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</si>
  <si>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</si>
  <si>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</si>
  <si>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</si>
  <si>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</si>
  <si>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</si>
  <si>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</si>
  <si>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</si>
  <si>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</si>
  <si>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</si>
  <si>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</si>
  <si>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</si>
  <si>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</si>
  <si>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</si>
  <si>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</si>
  <si>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</si>
  <si>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</si>
  <si>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</si>
  <si>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</si>
  <si>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</si>
  <si>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</si>
  <si>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</si>
  <si>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</si>
  <si>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</si>
  <si>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</si>
  <si>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</si>
  <si>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</si>
  <si>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</si>
  <si>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</si>
  <si>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</si>
  <si>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</si>
  <si>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</si>
  <si>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</si>
  <si>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</si>
  <si>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</si>
  <si>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</si>
  <si>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</si>
  <si>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</si>
  <si>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</si>
  <si>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</si>
  <si>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</si>
  <si>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</si>
  <si>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</si>
  <si>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</si>
  <si>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</si>
  <si>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</si>
  <si>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</si>
  <si>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</si>
  <si>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</si>
  <si>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</si>
  <si>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</si>
  <si>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</si>
  <si>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</si>
  <si>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</si>
  <si>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</si>
  <si>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</si>
  <si>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</si>
  <si>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</si>
  <si>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</si>
  <si>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</si>
  <si>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</si>
  <si>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</si>
  <si>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</si>
  <si>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</si>
  <si>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</si>
  <si>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</si>
  <si>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</si>
  <si>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</si>
  <si>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</si>
  <si>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</si>
  <si>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</si>
  <si>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</si>
  <si>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</si>
  <si>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</si>
  <si>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</si>
  <si>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</si>
  <si>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</si>
  <si>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</si>
  <si>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</si>
  <si>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</si>
  <si>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</si>
  <si>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</si>
  <si>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</si>
  <si>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</si>
  <si>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</si>
  <si>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</si>
  <si>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</si>
  <si>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</si>
  <si>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</si>
  <si>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</si>
  <si>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</si>
  <si>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</si>
  <si>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</si>
  <si>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</si>
  <si>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</si>
  <si>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</si>
  <si>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</si>
  <si>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</si>
  <si>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</si>
  <si>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</si>
  <si>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</si>
  <si>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</si>
  <si>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</si>
  <si>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</si>
  <si>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</si>
  <si>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</si>
  <si>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</si>
  <si>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</si>
  <si>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</si>
  <si>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</si>
  <si>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</si>
  <si>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</si>
  <si>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</si>
  <si>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</si>
  <si>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</si>
  <si>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</si>
  <si>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</si>
  <si>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</si>
  <si>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</si>
  <si>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</si>
  <si>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</si>
  <si>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</si>
  <si>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</si>
  <si>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</si>
  <si>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</si>
  <si>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</si>
  <si>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</si>
  <si>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</si>
  <si>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</si>
  <si>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</si>
  <si>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</si>
  <si>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</si>
  <si>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</si>
  <si>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</si>
  <si>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</si>
  <si>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</si>
  <si>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</si>
  <si>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</si>
  <si>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</si>
  <si>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</si>
  <si>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</si>
  <si>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</si>
  <si>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</si>
  <si>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</si>
  <si>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</si>
  <si>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</si>
  <si>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</si>
  <si>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</si>
  <si>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</si>
  <si>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</si>
  <si>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</si>
  <si>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</si>
  <si>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</si>
  <si>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</si>
  <si>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</si>
  <si>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</si>
  <si>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</si>
  <si>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</si>
  <si>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</si>
  <si>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</si>
  <si>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</si>
  <si>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</si>
  <si>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</si>
  <si>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</si>
  <si>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</si>
  <si>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</si>
  <si>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</si>
  <si>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</si>
  <si>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</si>
  <si>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</si>
  <si>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</si>
  <si>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</si>
  <si>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</si>
  <si>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</si>
  <si>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</si>
  <si>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</si>
  <si>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</si>
  <si>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</si>
  <si>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</si>
  <si>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</si>
  <si>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</si>
  <si>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</si>
  <si>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</si>
  <si>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</si>
  <si>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</si>
  <si>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</si>
  <si>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</si>
  <si>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</si>
  <si>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</si>
  <si>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</si>
  <si>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</si>
  <si>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</si>
  <si>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</si>
  <si>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</si>
  <si>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</si>
  <si>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</si>
  <si>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</si>
  <si>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</si>
  <si>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</si>
  <si>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</si>
  <si>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</si>
  <si>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</si>
  <si>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</si>
  <si>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</si>
  <si>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</si>
  <si>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</si>
  <si>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</si>
  <si>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</si>
  <si>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</si>
  <si>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</si>
  <si>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</si>
  <si>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</si>
  <si>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</si>
  <si>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</si>
  <si>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</si>
  <si>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</si>
  <si>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</si>
  <si>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</si>
  <si>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</si>
  <si>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</si>
  <si>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</si>
  <si>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</si>
  <si>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</si>
  <si>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</si>
  <si>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</si>
  <si>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</si>
  <si>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</si>
  <si>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</si>
  <si>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</si>
  <si>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</si>
  <si>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</si>
  <si>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</si>
  <si>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</si>
  <si>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</si>
  <si>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</si>
  <si>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</si>
  <si>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</si>
  <si>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</si>
  <si>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</si>
  <si>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</si>
  <si>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</si>
  <si>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</si>
  <si>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</si>
  <si>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</si>
  <si>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</si>
  <si>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</si>
  <si>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</si>
  <si>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</si>
  <si>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</si>
  <si>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</si>
  <si>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</si>
  <si>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</si>
  <si>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</si>
  <si>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</si>
  <si>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</si>
  <si>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</si>
  <si>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</si>
  <si>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</si>
  <si>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</si>
  <si>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</si>
  <si>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</si>
  <si>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</si>
  <si>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</si>
  <si>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</si>
  <si>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</si>
  <si>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</si>
  <si>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</si>
  <si>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</si>
  <si>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</si>
  <si>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</si>
  <si>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</si>
  <si>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</si>
  <si>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</si>
  <si>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</si>
  <si>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</si>
  <si>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</si>
  <si>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</si>
  <si>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</si>
  <si>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</si>
  <si>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</si>
  <si>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</si>
  <si>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</si>
  <si>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</si>
  <si>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</si>
  <si>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</si>
  <si>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</si>
  <si>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</si>
  <si>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</si>
  <si>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</si>
  <si>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</si>
  <si>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</si>
  <si>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</si>
  <si>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</si>
  <si>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</si>
  <si>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</si>
  <si>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</si>
  <si>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</si>
  <si>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</si>
  <si>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</si>
  <si>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</si>
  <si>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</si>
  <si>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</si>
  <si>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</si>
  <si>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</si>
  <si>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</si>
  <si>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</si>
  <si>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</si>
  <si>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</si>
  <si>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</si>
  <si>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</si>
  <si>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</si>
  <si>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</si>
  <si>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</si>
  <si>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</si>
  <si>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</si>
  <si>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</si>
  <si>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</si>
  <si>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</si>
  <si>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</si>
  <si>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</si>
  <si>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</si>
  <si>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</si>
  <si>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</si>
  <si>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</si>
  <si>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</si>
  <si>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</si>
  <si>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</si>
  <si>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</si>
  <si>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</si>
  <si>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</si>
  <si>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</si>
  <si>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</si>
  <si>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</si>
  <si>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</si>
  <si>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</si>
  <si>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</si>
  <si>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</si>
  <si>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</si>
  <si>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</si>
  <si>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</si>
  <si>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</si>
  <si>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</si>
  <si>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</si>
  <si>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</si>
  <si>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</si>
  <si>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</si>
  <si>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</si>
  <si>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</si>
  <si>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</si>
  <si>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</si>
  <si>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</si>
  <si>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</si>
  <si>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</si>
  <si>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</si>
  <si>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</si>
  <si>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</si>
  <si>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</si>
  <si>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</si>
  <si>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</si>
  <si>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</si>
  <si>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</si>
  <si>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</si>
  <si>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</si>
  <si>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</si>
  <si>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</si>
  <si>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</si>
  <si>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</si>
  <si>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</si>
  <si>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</si>
  <si>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</si>
  <si>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</si>
  <si>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</si>
  <si>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</si>
  <si>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</si>
  <si>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</si>
  <si>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</si>
  <si>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</si>
  <si>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</si>
  <si>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</si>
  <si>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</si>
  <si>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</si>
  <si>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</si>
  <si>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</si>
  <si>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</si>
  <si>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</si>
  <si>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</si>
  <si>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</si>
  <si>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</si>
  <si>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</si>
  <si>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</si>
  <si>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</si>
  <si>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</si>
  <si>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</si>
  <si>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</si>
  <si>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</si>
  <si>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</si>
  <si>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</si>
  <si>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</si>
  <si>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</si>
  <si>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</si>
  <si>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</si>
  <si>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</si>
  <si>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</si>
  <si>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</si>
  <si>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</si>
  <si>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</si>
  <si>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</si>
  <si>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</si>
  <si>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</si>
  <si>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</si>
  <si>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</si>
  <si>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</si>
  <si>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</si>
  <si>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</si>
  <si>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</si>
  <si>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</si>
  <si>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</si>
  <si>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</si>
  <si>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</si>
  <si>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</si>
  <si>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</si>
  <si>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</si>
  <si>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</si>
  <si>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</si>
  <si>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</si>
  <si>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</si>
  <si>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</si>
  <si>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</si>
  <si>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</si>
  <si>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</si>
  <si>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</si>
  <si>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</si>
  <si>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</si>
  <si>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</si>
  <si>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</si>
  <si>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</si>
  <si>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</si>
  <si>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</si>
  <si>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</si>
  <si>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</si>
  <si>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</si>
  <si>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</si>
  <si>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</si>
  <si>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</si>
  <si>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</si>
  <si>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</si>
  <si>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</si>
  <si>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</si>
  <si>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</si>
  <si>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</si>
  <si>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</si>
  <si>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</si>
  <si>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</si>
  <si>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</si>
  <si>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</si>
  <si>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</si>
  <si>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</si>
  <si>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</si>
  <si>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</si>
  <si>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</si>
  <si>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</si>
  <si>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</si>
  <si>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</si>
  <si>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</si>
  <si>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</si>
  <si>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</si>
  <si>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</si>
  <si>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</si>
  <si>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</si>
  <si>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</si>
  <si>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</si>
  <si>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</si>
  <si>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</si>
  <si>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</si>
  <si>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</si>
  <si>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</si>
  <si>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</si>
  <si>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</si>
  <si>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</si>
  <si>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</si>
  <si>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</si>
  <si>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</si>
  <si>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</si>
  <si>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</si>
  <si>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</si>
  <si>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</si>
  <si>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</si>
  <si>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</si>
  <si>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</si>
  <si>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</si>
  <si>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</si>
  <si>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</si>
  <si>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</si>
  <si>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</si>
  <si>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</si>
  <si>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</si>
  <si>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</si>
  <si>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</si>
  <si>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</si>
  <si>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</si>
  <si>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</si>
  <si>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</si>
  <si>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</si>
  <si>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</si>
  <si>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</si>
  <si>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</si>
  <si>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</si>
  <si>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</si>
  <si>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</si>
  <si>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</si>
  <si>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</si>
  <si>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</si>
  <si>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</si>
  <si>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</si>
  <si>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</si>
  <si>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</si>
  <si>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</si>
  <si>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</si>
  <si>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</si>
  <si>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</si>
  <si>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</si>
  <si>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</si>
  <si>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</si>
  <si>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</si>
  <si>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</si>
  <si>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</si>
  <si>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</si>
  <si>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</si>
  <si>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</si>
  <si>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</si>
  <si>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</si>
  <si>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</si>
  <si>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</si>
  <si>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</si>
  <si>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</si>
  <si>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</si>
  <si>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</si>
  <si>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</si>
  <si>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</si>
  <si>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</si>
  <si>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</si>
  <si>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</si>
  <si>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</si>
  <si>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</si>
  <si>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</si>
  <si>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</si>
  <si>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</si>
  <si>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</si>
  <si>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</si>
  <si>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</si>
  <si>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</si>
  <si>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</si>
  <si>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</si>
  <si>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</si>
  <si>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</si>
  <si>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</si>
  <si>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</si>
  <si>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</si>
  <si>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</si>
  <si>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</si>
  <si>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</si>
  <si>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</si>
  <si>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</si>
  <si>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</si>
  <si>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</si>
  <si>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</si>
  <si>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</si>
  <si>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</si>
  <si>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</si>
  <si>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</si>
  <si>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</si>
  <si>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</si>
  <si>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</si>
  <si>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</si>
  <si>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</si>
  <si>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</si>
  <si>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</si>
  <si>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</si>
  <si>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</si>
  <si>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</si>
  <si>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</si>
  <si>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</si>
  <si>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</si>
  <si>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</si>
  <si>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</si>
  <si>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</si>
  <si>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</si>
  <si>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</si>
  <si>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</si>
  <si>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</si>
  <si>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</si>
  <si>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</si>
  <si>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</si>
  <si>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</si>
  <si>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</si>
  <si>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</si>
  <si>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</si>
  <si>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</si>
  <si>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</si>
  <si>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</si>
  <si>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</si>
  <si>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</si>
  <si>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</si>
  <si>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</si>
  <si>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</si>
  <si>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</si>
  <si>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</si>
  <si>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</si>
  <si>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</si>
  <si>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</si>
  <si>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</si>
  <si>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</si>
  <si>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</si>
  <si>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</si>
  <si>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</si>
  <si>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</si>
  <si>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</si>
  <si>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</si>
  <si>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</si>
  <si>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</si>
  <si>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</si>
  <si>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</si>
  <si>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</si>
  <si>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</si>
  <si>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</si>
  <si>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</si>
  <si>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</si>
  <si>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</si>
  <si>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</si>
  <si>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</si>
  <si>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</si>
  <si>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</si>
  <si>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</si>
  <si>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</si>
  <si>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</si>
  <si>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</si>
  <si>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</si>
  <si>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</si>
  <si>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</si>
  <si>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</si>
  <si>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</si>
  <si>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</si>
  <si>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</si>
  <si>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</si>
  <si>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</si>
  <si>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</si>
  <si>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</si>
  <si>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</si>
  <si>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</si>
  <si>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</si>
  <si>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</si>
  <si>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</si>
  <si>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</si>
  <si>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</si>
  <si>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</si>
  <si>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</si>
  <si>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</si>
  <si>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</si>
  <si>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</si>
  <si>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</si>
  <si>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</si>
  <si>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</si>
  <si>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</si>
  <si>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</si>
  <si>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</si>
  <si>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</si>
  <si>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</si>
  <si>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</si>
  <si>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</si>
  <si>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</si>
  <si>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</si>
  <si>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</si>
  <si>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</si>
  <si>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</si>
  <si>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</si>
  <si>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</si>
  <si>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</si>
  <si>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</si>
  <si>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</si>
  <si>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</si>
  <si>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</si>
  <si>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</si>
  <si>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</si>
  <si>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</si>
  <si>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</si>
  <si>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</si>
  <si>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</si>
  <si>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</si>
  <si>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</si>
  <si>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</si>
  <si>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</si>
  <si>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</si>
  <si>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</si>
  <si>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</si>
  <si>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</si>
  <si>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</si>
  <si>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</si>
  <si>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</si>
  <si>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</si>
  <si>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</si>
  <si>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</si>
  <si>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</si>
  <si>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</si>
  <si>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</si>
  <si>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</si>
  <si>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</si>
  <si>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</si>
  <si>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</si>
  <si>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</si>
  <si>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</si>
  <si>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</si>
  <si>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</si>
  <si>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</si>
  <si>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</si>
  <si>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</si>
  <si>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</si>
  <si>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</si>
  <si>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</si>
  <si>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</si>
  <si>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</si>
  <si>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</si>
  <si>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</si>
  <si>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</si>
  <si>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</si>
  <si>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</si>
  <si>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</si>
  <si>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</si>
  <si>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</si>
  <si>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</si>
  <si>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</si>
  <si>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</si>
  <si>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</si>
  <si>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</si>
  <si>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</si>
  <si>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</si>
  <si>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</si>
  <si>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</si>
  <si>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</si>
  <si>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</si>
  <si>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</si>
  <si>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</si>
  <si>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</si>
  <si>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</si>
  <si>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</si>
  <si>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</si>
  <si>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</si>
  <si>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</si>
  <si>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</si>
  <si>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</si>
  <si>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</si>
  <si>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</si>
  <si>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</si>
  <si>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</si>
  <si>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</si>
  <si>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</si>
  <si>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</si>
  <si>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</si>
  <si>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</si>
  <si>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</si>
  <si>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</si>
  <si>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</si>
  <si>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</si>
  <si>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</si>
  <si>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</si>
  <si>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</si>
  <si>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</si>
  <si>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</si>
  <si>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</si>
  <si>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</si>
  <si>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</si>
  <si>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</si>
  <si>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</si>
  <si>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</si>
  <si>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</si>
  <si>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</si>
  <si>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</si>
  <si>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</si>
  <si>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</si>
  <si>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</si>
  <si>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</si>
  <si>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</si>
  <si>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</si>
  <si>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</si>
  <si>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</si>
  <si>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</si>
  <si>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</si>
  <si>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</si>
  <si>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</si>
  <si>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</si>
  <si>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</si>
  <si>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</si>
  <si>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</si>
  <si>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</si>
  <si>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</si>
  <si>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</si>
  <si>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</si>
  <si>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</si>
  <si>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</si>
  <si>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</si>
  <si>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</si>
  <si>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</si>
  <si>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</si>
  <si>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</si>
  <si>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</si>
  <si>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</si>
  <si>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</si>
  <si>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</si>
  <si>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</si>
  <si>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</si>
  <si>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</si>
  <si>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</si>
  <si>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</si>
  <si>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</si>
  <si>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</si>
  <si>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</si>
  <si>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</si>
  <si>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</si>
  <si>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</si>
  <si>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</si>
  <si>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</si>
  <si>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</si>
  <si>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</si>
  <si>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</si>
  <si>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</si>
  <si>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</si>
  <si>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</si>
  <si>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</si>
  <si>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</si>
  <si>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</si>
  <si>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</si>
  <si>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</si>
  <si>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</si>
  <si>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</si>
  <si>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</si>
  <si>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</si>
  <si>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</si>
  <si>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</si>
  <si>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</si>
  <si>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</si>
  <si>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</si>
  <si>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</si>
  <si>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</si>
  <si>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</si>
  <si>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</si>
  <si>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</si>
  <si>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</si>
  <si>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</si>
  <si>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</si>
  <si>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</si>
  <si>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</si>
  <si>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</si>
  <si>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</si>
  <si>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</si>
  <si>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</si>
  <si>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</si>
  <si>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</si>
  <si>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</si>
  <si>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</si>
  <si>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</si>
  <si>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</si>
  <si>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</si>
  <si>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</si>
  <si>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</si>
  <si>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</si>
  <si>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</si>
  <si>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</si>
  <si>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</si>
  <si>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</si>
  <si>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</si>
  <si>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</si>
  <si>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</si>
  <si>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</si>
  <si>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</si>
  <si>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</si>
  <si>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</si>
  <si>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</si>
  <si>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</si>
  <si>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</si>
  <si>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</si>
  <si>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</si>
  <si>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</si>
  <si>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</si>
  <si>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</si>
  <si>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</si>
  <si>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</si>
  <si>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</si>
  <si>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</si>
  <si>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</si>
  <si>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</si>
  <si>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</si>
  <si>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</si>
  <si>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</si>
  <si>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</si>
  <si>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</si>
  <si>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</si>
  <si>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</si>
  <si>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</si>
  <si>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</si>
  <si>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</si>
  <si>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</si>
  <si>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</si>
  <si>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</si>
  <si>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</si>
  <si>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</si>
  <si>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</si>
  <si>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</si>
  <si>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</si>
  <si>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</si>
  <si>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</si>
  <si>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</si>
  <si>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</si>
  <si>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</si>
  <si>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</si>
  <si>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</si>
  <si>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</si>
  <si>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</si>
  <si>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</si>
  <si>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</si>
  <si>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</si>
  <si>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</si>
  <si>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</si>
  <si>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</si>
  <si>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</si>
  <si>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</si>
  <si>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</si>
  <si>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</si>
  <si>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</si>
  <si>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</si>
  <si>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</si>
  <si>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</si>
  <si>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</si>
  <si>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</si>
  <si>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</si>
  <si>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</si>
  <si>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</si>
  <si>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</si>
  <si>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</si>
  <si>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</si>
  <si>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</si>
  <si>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</si>
  <si>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</si>
  <si>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</si>
  <si>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</si>
  <si>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</si>
  <si>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</si>
  <si>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</si>
  <si>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</si>
  <si>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</si>
  <si>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</si>
  <si>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</si>
  <si>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</si>
  <si>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</si>
  <si>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</si>
  <si>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</si>
  <si>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</si>
  <si>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</si>
  <si>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</si>
  <si>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</si>
  <si>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</si>
  <si>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</si>
  <si>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</si>
  <si>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</si>
  <si>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</si>
  <si>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</si>
  <si>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</si>
  <si>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</si>
  <si>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</si>
  <si>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</si>
  <si>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</si>
  <si>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</si>
  <si>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</si>
  <si>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</si>
  <si>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</si>
  <si>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</si>
  <si>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</si>
  <si>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</si>
  <si>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</si>
  <si>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</si>
  <si>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</si>
  <si>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</si>
  <si>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</si>
  <si>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</si>
  <si>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</si>
  <si>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</si>
  <si>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</si>
  <si>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</si>
  <si>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</si>
  <si>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</si>
  <si>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</si>
  <si>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</si>
  <si>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</si>
  <si>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</si>
  <si>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</si>
  <si>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</si>
  <si>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</si>
  <si>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</si>
  <si>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</si>
  <si>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</si>
  <si>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</si>
  <si>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</si>
  <si>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</si>
  <si>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</si>
  <si>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</si>
  <si>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</si>
  <si>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</si>
  <si>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</si>
  <si>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</si>
  <si>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</si>
  <si>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</si>
  <si>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</si>
  <si>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</si>
  <si>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</si>
  <si>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</si>
  <si>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</si>
  <si>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</si>
  <si>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</si>
  <si>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</si>
  <si>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</si>
  <si>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</si>
  <si>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</si>
  <si>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</si>
  <si>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</si>
  <si>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</si>
  <si>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</si>
  <si>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</si>
  <si>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</si>
  <si>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</si>
  <si>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</si>
  <si>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</si>
  <si>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</si>
  <si>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</si>
  <si>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</si>
  <si>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</si>
  <si>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</si>
  <si>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</si>
  <si>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</si>
  <si>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</si>
  <si>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</si>
  <si>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</si>
  <si>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</si>
  <si>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</si>
  <si>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</si>
  <si>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</si>
  <si>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</si>
  <si>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</si>
  <si>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</si>
  <si>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</si>
  <si>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</si>
  <si>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</si>
  <si>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</si>
  <si>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</si>
  <si>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</si>
  <si>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</si>
  <si>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</si>
  <si>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</si>
  <si>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</si>
  <si>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</si>
  <si>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</si>
  <si>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</si>
  <si>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</si>
  <si>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</si>
  <si>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</si>
  <si>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</si>
  <si>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</si>
  <si>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</si>
  <si>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</si>
  <si>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</si>
  <si>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</si>
  <si>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</si>
  <si>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</si>
  <si>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</si>
  <si>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</si>
  <si>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</si>
  <si>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</si>
  <si>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</si>
  <si>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</si>
  <si>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</si>
  <si>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</si>
  <si>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</si>
  <si>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</si>
  <si>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</si>
  <si>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</si>
  <si>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</si>
  <si>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</si>
  <si>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</si>
  <si>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</si>
  <si>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</si>
  <si>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</si>
  <si>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</si>
  <si>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</si>
  <si>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</si>
  <si>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</si>
  <si>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</si>
  <si>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</si>
  <si>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</si>
  <si>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</si>
  <si>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</si>
  <si>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</si>
  <si>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</si>
  <si>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</si>
  <si>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</si>
  <si>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</si>
  <si>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</si>
  <si>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</si>
  <si>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</si>
  <si>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</si>
  <si>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</si>
  <si>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</si>
  <si>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</si>
  <si>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</si>
  <si>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</si>
  <si>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</si>
  <si>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</si>
  <si>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</si>
  <si>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</si>
  <si>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</si>
  <si>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</si>
  <si>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</si>
  <si>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</si>
  <si>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</si>
  <si>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</si>
  <si>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</si>
  <si>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</si>
  <si>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</si>
  <si>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</si>
  <si>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</si>
  <si>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</si>
  <si>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</si>
  <si>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</si>
  <si>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</si>
  <si>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</si>
  <si>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</si>
  <si>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</si>
  <si>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</si>
  <si>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</si>
  <si>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</si>
  <si>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</si>
  <si>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</si>
  <si>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</si>
  <si>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</si>
  <si>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</si>
  <si>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</si>
  <si>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</si>
  <si>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</si>
  <si>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</si>
  <si>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</si>
  <si>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</si>
  <si>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</si>
  <si>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</si>
  <si>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</si>
  <si>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</si>
  <si>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</si>
  <si>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</si>
  <si>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</si>
  <si>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</si>
  <si>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</si>
  <si>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</si>
  <si>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</si>
  <si>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</si>
  <si>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</si>
  <si>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</si>
  <si>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</si>
  <si>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</si>
  <si>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</si>
  <si>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</si>
  <si>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</si>
  <si>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</si>
  <si>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</si>
  <si>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</si>
  <si>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</si>
  <si>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</si>
  <si>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</si>
  <si>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</si>
  <si>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</si>
  <si>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</si>
  <si>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</si>
  <si>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</si>
  <si>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</si>
  <si>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</si>
  <si>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</si>
  <si>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</si>
  <si>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</si>
  <si>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</si>
  <si>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</si>
  <si>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</si>
  <si>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</si>
  <si>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</si>
  <si>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</si>
  <si>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</si>
  <si>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</si>
  <si>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</si>
  <si>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</si>
  <si>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</si>
  <si>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</si>
  <si>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</si>
  <si>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</si>
  <si>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</si>
  <si>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</si>
  <si>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</si>
  <si>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</si>
  <si>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</si>
  <si>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</si>
  <si>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</si>
  <si>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</si>
  <si>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</si>
  <si>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</si>
  <si>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</si>
  <si>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</si>
  <si>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</si>
  <si>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</si>
  <si>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</si>
  <si>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</si>
  <si>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</si>
  <si>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</si>
  <si>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</si>
  <si>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</si>
  <si>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</si>
  <si>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</si>
  <si>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</si>
  <si>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</si>
  <si>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</si>
  <si>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</si>
  <si>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</si>
  <si>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</si>
  <si>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</si>
  <si>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</si>
  <si>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</si>
  <si>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</si>
  <si>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</si>
  <si>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</si>
  <si>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</si>
  <si>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</si>
  <si>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</si>
  <si>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</si>
  <si>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</si>
  <si>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</si>
  <si>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</si>
  <si>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</si>
  <si>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</si>
  <si>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</si>
  <si>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</si>
  <si>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</si>
  <si>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</si>
  <si>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</si>
  <si>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</si>
  <si>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</si>
  <si>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</si>
  <si>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</si>
  <si>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</si>
  <si>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</si>
  <si>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</si>
  <si>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</si>
  <si>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</si>
  <si>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</si>
  <si>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</si>
  <si>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</si>
  <si>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</si>
  <si>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</si>
  <si>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</si>
  <si>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</si>
  <si>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</si>
  <si>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</si>
  <si>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</si>
  <si>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</si>
  <si>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</si>
  <si>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</si>
  <si>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</si>
  <si>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</si>
  <si>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</si>
  <si>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</si>
  <si>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</si>
  <si>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</si>
  <si>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</si>
  <si>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</si>
  <si>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</si>
  <si>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</si>
  <si>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</si>
  <si>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</si>
  <si>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</si>
  <si>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</si>
  <si>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</si>
  <si>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</si>
  <si>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</si>
  <si>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</si>
  <si>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</si>
  <si>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</si>
  <si>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</si>
  <si>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</si>
  <si>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</si>
  <si>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</si>
  <si>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</si>
  <si>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</si>
  <si>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</si>
  <si>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</si>
  <si>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</si>
  <si>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</si>
  <si>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</si>
  <si>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</si>
  <si>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</si>
  <si>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</si>
  <si>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</si>
  <si>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</si>
  <si>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</si>
  <si>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</si>
  <si>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</si>
  <si>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</si>
  <si>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</si>
  <si>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</si>
  <si>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</si>
  <si>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</si>
  <si>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</si>
  <si>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</si>
  <si>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</si>
  <si>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</si>
  <si>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</si>
  <si>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</si>
  <si>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</si>
  <si>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</si>
  <si>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</si>
  <si>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</si>
  <si>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</si>
  <si>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</si>
  <si>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</si>
  <si>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</si>
  <si>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</si>
  <si>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</si>
  <si>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</si>
  <si>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</si>
  <si>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</si>
  <si>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</si>
  <si>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</si>
  <si>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</si>
  <si>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</si>
  <si>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</si>
  <si>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</si>
  <si>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</si>
  <si>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</si>
  <si>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</si>
  <si>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</si>
  <si>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</si>
  <si>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</si>
  <si>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</si>
  <si>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</si>
  <si>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</si>
  <si>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</si>
  <si>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</si>
  <si>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</si>
  <si>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</si>
  <si>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</si>
  <si>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</si>
  <si>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</si>
  <si>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</si>
  <si>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</si>
  <si>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</si>
  <si>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</si>
  <si>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</si>
  <si>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</si>
  <si>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</si>
  <si>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</si>
  <si>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</si>
  <si>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</si>
  <si>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</si>
  <si>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</si>
  <si>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</si>
  <si>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</si>
  <si>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</si>
  <si>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</si>
  <si>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</si>
  <si>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</si>
  <si>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</si>
  <si>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</si>
  <si>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</si>
  <si>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</si>
  <si>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</si>
  <si>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</si>
  <si>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</si>
  <si>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</si>
  <si>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</si>
  <si>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</si>
  <si>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</si>
  <si>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</si>
  <si>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</si>
  <si>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</si>
  <si>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</si>
  <si>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</si>
  <si>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</si>
  <si>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</si>
  <si>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</si>
  <si>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</si>
  <si>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</si>
  <si>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</si>
  <si>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</si>
  <si>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</si>
  <si>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</si>
  <si>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</si>
  <si>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</si>
  <si>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</si>
  <si>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</si>
  <si>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</si>
  <si>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</si>
  <si>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</si>
  <si>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</si>
  <si>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</si>
  <si>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</si>
  <si>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</si>
  <si>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</si>
  <si>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</si>
  <si>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</si>
  <si>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</si>
  <si>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</si>
  <si>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</si>
  <si>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</si>
  <si>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</si>
  <si>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</si>
  <si>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</si>
  <si>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</si>
  <si>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</si>
  <si>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</si>
  <si>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</si>
  <si>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</si>
  <si>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</si>
  <si>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</si>
  <si>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</si>
  <si>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</si>
  <si>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</si>
  <si>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</si>
  <si>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</si>
  <si>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</si>
  <si>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</si>
  <si>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</si>
  <si>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</si>
  <si>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</si>
  <si>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</si>
  <si>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</si>
  <si>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</si>
  <si>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</si>
  <si>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</si>
  <si>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</si>
  <si>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</si>
  <si>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</si>
  <si>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</si>
  <si>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</si>
  <si>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</si>
  <si>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</si>
  <si>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</si>
  <si>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</si>
  <si>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</si>
  <si>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</si>
  <si>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</si>
  <si>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</si>
  <si>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</si>
  <si>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</si>
  <si>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</si>
  <si>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</si>
  <si>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</si>
  <si>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</si>
  <si>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</si>
  <si>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</si>
  <si>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</si>
  <si>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</si>
  <si>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</si>
  <si>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</si>
  <si>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</si>
  <si>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</si>
  <si>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</si>
  <si>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</si>
  <si>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</si>
  <si>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</si>
  <si>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</si>
  <si>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</si>
  <si>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</si>
  <si>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</si>
  <si>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</si>
  <si>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</si>
  <si>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</si>
  <si>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</si>
  <si>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</si>
  <si>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</si>
  <si>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</si>
  <si>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</si>
  <si>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</si>
  <si>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</si>
  <si>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</si>
  <si>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</si>
  <si>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</si>
  <si>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</si>
  <si>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</si>
  <si>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</si>
  <si>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</si>
  <si>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</si>
  <si>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</si>
  <si>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</si>
  <si>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</si>
  <si>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</si>
  <si>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</si>
  <si>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</si>
  <si>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</si>
  <si>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</si>
  <si>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</si>
  <si>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</si>
  <si>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</si>
  <si>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</si>
  <si>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</si>
  <si>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</si>
  <si>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</si>
  <si>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</si>
  <si>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</si>
  <si>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</si>
  <si>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</si>
  <si>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</si>
  <si>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</si>
  <si>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</si>
  <si>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</si>
  <si>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</si>
  <si>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</si>
  <si>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</si>
  <si>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</si>
  <si>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</si>
  <si>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</si>
  <si>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</si>
  <si>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</si>
  <si>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</si>
  <si>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</si>
  <si>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</si>
  <si>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</si>
  <si>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</si>
  <si>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</si>
  <si>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</si>
  <si>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</si>
  <si>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</si>
  <si>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</si>
  <si>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</si>
  <si>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</si>
  <si>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</si>
  <si>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</si>
  <si>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</si>
  <si>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</si>
  <si>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</si>
  <si>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</si>
  <si>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</si>
  <si>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</si>
  <si>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</si>
  <si>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</si>
  <si>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</si>
  <si>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</si>
  <si>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</si>
  <si>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</si>
  <si>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</si>
  <si>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</si>
  <si>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</si>
  <si>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</si>
  <si>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</si>
  <si>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</si>
  <si>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</si>
  <si>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</si>
  <si>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</si>
  <si>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</si>
  <si>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</si>
  <si>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</si>
  <si>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</si>
  <si>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</si>
  <si>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</si>
  <si>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</si>
  <si>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</si>
  <si>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</si>
  <si>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</si>
  <si>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</si>
  <si>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</si>
  <si>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</si>
  <si>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</si>
  <si>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</si>
  <si>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</si>
  <si>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</si>
  <si>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</si>
  <si>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</si>
  <si>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</si>
  <si>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</si>
  <si>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</si>
  <si>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</si>
  <si>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</si>
  <si>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</si>
  <si>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</si>
  <si>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</si>
  <si>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</si>
  <si>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</si>
  <si>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</si>
  <si>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</si>
  <si>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</si>
  <si>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</si>
  <si>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</si>
  <si>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</si>
  <si>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</si>
  <si>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</si>
  <si>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</si>
  <si>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</si>
  <si>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</si>
  <si>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</si>
  <si>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</si>
  <si>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</si>
  <si>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</si>
  <si>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</si>
  <si>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</si>
  <si>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</si>
  <si>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</si>
  <si>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</si>
  <si>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</si>
  <si>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</si>
  <si>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</si>
  <si>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</si>
  <si>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</si>
  <si>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</si>
  <si>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</si>
  <si>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</si>
  <si>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</si>
  <si>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</si>
  <si>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</si>
  <si>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</si>
  <si>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</si>
  <si>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</si>
  <si>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</si>
  <si>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</si>
  <si>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</si>
  <si>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</si>
  <si>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</si>
  <si>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</si>
  <si>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</si>
  <si>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</si>
  <si>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</si>
  <si>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</si>
  <si>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</si>
  <si>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</si>
  <si>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</si>
  <si>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</si>
  <si>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</si>
  <si>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</si>
  <si>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</si>
  <si>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</si>
  <si>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</si>
  <si>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</si>
  <si>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</si>
  <si>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</si>
  <si>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</si>
  <si>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</si>
  <si>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</si>
  <si>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</si>
  <si>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</si>
  <si>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</si>
  <si>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</si>
  <si>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</si>
  <si>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</si>
  <si>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</si>
  <si>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</si>
  <si>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</si>
  <si>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</si>
  <si>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</si>
  <si>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</si>
  <si>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</si>
  <si>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</si>
  <si>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</si>
  <si>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</si>
  <si>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</si>
  <si>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</si>
  <si>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</si>
  <si>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</si>
  <si>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</si>
  <si>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</si>
  <si>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</si>
  <si>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</si>
  <si>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</si>
  <si>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</si>
  <si>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</si>
  <si>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</si>
  <si>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</si>
  <si>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</si>
  <si>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</si>
  <si>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</si>
  <si>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</si>
  <si>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</si>
  <si>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</si>
  <si>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</si>
  <si>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</si>
  <si>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</si>
  <si>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</si>
  <si>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</si>
  <si>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</si>
  <si>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</si>
  <si>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</si>
  <si>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</si>
  <si>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</si>
  <si>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</si>
  <si>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</si>
  <si>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</si>
  <si>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</si>
  <si>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</si>
  <si>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</si>
  <si>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</si>
  <si>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</si>
  <si>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</si>
  <si>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</si>
  <si>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</si>
  <si>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</si>
  <si>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</si>
  <si>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</si>
  <si>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</si>
  <si>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</si>
  <si>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</si>
  <si>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</si>
  <si>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</si>
  <si>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</si>
  <si>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</si>
  <si>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</si>
  <si>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</si>
  <si>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</si>
  <si>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</si>
  <si>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</si>
  <si>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</si>
  <si>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</si>
  <si>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</si>
  <si>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</si>
  <si>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</si>
  <si>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</si>
  <si>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</si>
  <si>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</si>
  <si>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</si>
  <si>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</si>
  <si>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</si>
  <si>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</si>
  <si>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</si>
  <si>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</si>
  <si>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</si>
  <si>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</si>
  <si>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</si>
  <si>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</si>
  <si>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</si>
  <si>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</si>
  <si>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</si>
  <si>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</si>
  <si>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</si>
  <si>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</si>
  <si>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</si>
  <si>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</si>
  <si>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</si>
  <si>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</si>
  <si>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</si>
  <si>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</si>
  <si>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</si>
  <si>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</si>
  <si>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</si>
  <si>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</si>
  <si>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</si>
  <si>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</si>
  <si>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</si>
  <si>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</si>
  <si>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</si>
  <si>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</si>
  <si>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</si>
  <si>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</si>
  <si>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</si>
  <si>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</si>
  <si>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</si>
  <si>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</si>
  <si>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</si>
  <si>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</si>
  <si>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</si>
  <si>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</si>
  <si>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</si>
  <si>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</si>
  <si>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</si>
  <si>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</si>
  <si>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</si>
  <si>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</si>
  <si>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</si>
  <si>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</si>
  <si>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</si>
  <si>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</si>
  <si>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</si>
  <si>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</si>
  <si>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</si>
  <si>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</si>
  <si>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</si>
  <si>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</si>
  <si>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</si>
  <si>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</si>
  <si>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</si>
  <si>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</si>
  <si>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</si>
  <si>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</si>
  <si>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</si>
  <si>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</si>
  <si>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</si>
  <si>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</si>
  <si>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</si>
  <si>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</si>
  <si>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</si>
  <si>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</si>
  <si>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</si>
  <si>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</si>
  <si>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</si>
  <si>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</si>
  <si>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</si>
  <si>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</si>
  <si>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</si>
  <si>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</si>
  <si>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</si>
  <si>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</si>
  <si>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</si>
  <si>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</si>
  <si>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</si>
  <si>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</si>
  <si>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</si>
  <si>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</si>
  <si>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</si>
  <si>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</si>
  <si>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</si>
  <si>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</si>
  <si>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</si>
  <si>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</si>
  <si>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</si>
  <si>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</si>
  <si>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</si>
  <si>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</si>
  <si>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</si>
  <si>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</si>
  <si>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</si>
  <si>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</si>
  <si>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</si>
  <si>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</si>
  <si>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</si>
  <si>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</si>
  <si>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</si>
  <si>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</si>
  <si>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</si>
  <si>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</si>
  <si>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</si>
  <si>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</si>
  <si>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</si>
  <si>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</si>
  <si>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</si>
  <si>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</si>
  <si>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</si>
  <si>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</si>
  <si>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</si>
  <si>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</si>
  <si>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</si>
  <si>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</si>
  <si>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</si>
  <si>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</si>
  <si>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</si>
  <si>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</si>
  <si>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</si>
  <si>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</si>
  <si>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</si>
  <si>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</si>
  <si>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</si>
  <si>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</si>
  <si>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</si>
  <si>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</si>
  <si>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</si>
  <si>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</si>
  <si>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</si>
  <si>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</si>
  <si>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</si>
  <si>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</si>
  <si>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</si>
  <si>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</si>
  <si>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</si>
  <si>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</si>
  <si>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</si>
  <si>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</si>
  <si>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</si>
  <si>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</si>
  <si>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</si>
  <si>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</si>
  <si>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</si>
  <si>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</si>
  <si>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</si>
  <si>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</si>
  <si>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</si>
  <si>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</si>
  <si>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</si>
  <si>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</si>
  <si>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</si>
  <si>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</si>
  <si>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</si>
  <si>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</si>
  <si>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</si>
  <si>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</si>
  <si>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</si>
  <si>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</si>
  <si>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</si>
  <si>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</si>
  <si>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</si>
  <si>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</si>
  <si>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</si>
  <si>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</si>
  <si>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</si>
  <si>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</si>
  <si>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</si>
  <si>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</si>
  <si>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</si>
  <si>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</si>
  <si>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</si>
  <si>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</si>
  <si>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</si>
  <si>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</si>
  <si>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</si>
  <si>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</si>
  <si>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</si>
  <si>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</si>
  <si>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</si>
  <si>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</si>
  <si>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</si>
  <si>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</si>
  <si>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</si>
  <si>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</si>
  <si>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</si>
  <si>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</si>
  <si>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</si>
  <si>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</si>
  <si>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</si>
  <si>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</si>
  <si>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</si>
  <si>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</si>
  <si>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</si>
  <si>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</si>
  <si>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</si>
  <si>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</si>
  <si>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</si>
  <si>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</si>
  <si>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</si>
  <si>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</si>
  <si>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</si>
  <si>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</si>
  <si>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</si>
  <si>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</si>
  <si>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</si>
  <si>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</si>
  <si>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</si>
  <si>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</si>
  <si>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</si>
  <si>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</si>
  <si>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</si>
  <si>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</si>
  <si>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</si>
  <si>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</si>
  <si>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</si>
  <si>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</si>
  <si>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</si>
  <si>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</si>
  <si>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</si>
  <si>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</si>
  <si>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</si>
  <si>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</si>
  <si>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</si>
  <si>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</si>
  <si>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</si>
  <si>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</si>
  <si>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</si>
  <si>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</si>
  <si>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</si>
  <si>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</si>
  <si>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</si>
  <si>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</si>
  <si>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</si>
  <si>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</si>
  <si>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</si>
  <si>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</si>
  <si>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</si>
  <si>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</si>
  <si>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</si>
  <si>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</si>
  <si>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</si>
  <si>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</si>
  <si>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</si>
  <si>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</si>
  <si>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</si>
  <si>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</si>
  <si>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</si>
  <si>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</si>
  <si>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</si>
  <si>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</si>
  <si>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</si>
  <si>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</si>
  <si>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</si>
  <si>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</si>
  <si>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</si>
  <si>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</si>
  <si>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</si>
  <si>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</si>
  <si>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</si>
  <si>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</si>
  <si>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</si>
  <si>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</si>
  <si>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</si>
  <si>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</si>
  <si>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</si>
  <si>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</si>
  <si>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</si>
  <si>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</si>
  <si>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</si>
  <si>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</si>
  <si>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</si>
  <si>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</si>
  <si>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</si>
  <si>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</si>
  <si>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</si>
  <si>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</si>
  <si>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</si>
  <si>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</si>
  <si>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</si>
  <si>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</si>
  <si>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</si>
  <si>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</si>
  <si>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</si>
  <si>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</si>
  <si>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</si>
  <si>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</si>
  <si>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</si>
  <si>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</si>
  <si>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</si>
  <si>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</si>
  <si>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</si>
  <si>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</si>
  <si>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</si>
  <si>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</si>
  <si>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</si>
  <si>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</si>
  <si>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</si>
  <si>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</si>
  <si>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</si>
  <si>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</si>
  <si>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</si>
  <si>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</si>
  <si>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</si>
  <si>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</si>
  <si>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</si>
  <si>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</si>
  <si>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</si>
  <si>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</si>
  <si>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</si>
  <si>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</si>
  <si>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</si>
  <si>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</si>
  <si>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</si>
  <si>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</si>
  <si>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</si>
  <si>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</si>
  <si>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</si>
  <si>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</si>
  <si>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</si>
  <si>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</si>
  <si>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</si>
  <si>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</si>
  <si>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</si>
  <si>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</si>
  <si>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</si>
  <si>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</si>
  <si>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</si>
  <si>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</si>
  <si>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</si>
  <si>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</si>
  <si>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</si>
  <si>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</si>
  <si>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</si>
  <si>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</si>
  <si>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</si>
  <si>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</si>
  <si>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</si>
  <si>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</si>
  <si>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</si>
  <si>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</si>
  <si>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</si>
  <si>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</si>
  <si>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</si>
  <si>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</si>
  <si>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</si>
  <si>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</si>
  <si>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</si>
  <si>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</si>
  <si>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</si>
  <si>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</si>
  <si>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</si>
  <si>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</si>
  <si>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</si>
  <si>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</si>
  <si>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</si>
  <si>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</si>
  <si>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</si>
  <si>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</si>
  <si>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</si>
  <si>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</si>
  <si>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</si>
  <si>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</si>
  <si>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</si>
  <si>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</si>
  <si>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</si>
  <si>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</si>
  <si>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</si>
  <si>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</si>
  <si>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</si>
  <si>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</si>
  <si>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</si>
  <si>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</si>
  <si>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</si>
  <si>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</si>
  <si>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</si>
  <si>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</si>
  <si>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</si>
  <si>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</si>
  <si>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</si>
  <si>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</si>
  <si>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</si>
  <si>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</si>
  <si>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</si>
  <si>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</si>
  <si>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</si>
  <si>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</si>
  <si>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</si>
  <si>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</si>
  <si>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</si>
  <si>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</si>
  <si>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</si>
  <si>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</si>
  <si>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</si>
  <si>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</si>
  <si>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</si>
  <si>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</si>
  <si>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</si>
  <si>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</si>
  <si>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</si>
  <si>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</si>
  <si>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</si>
  <si>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</si>
  <si>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</si>
  <si>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</si>
  <si>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</si>
  <si>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</si>
  <si>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</si>
  <si>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</si>
  <si>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</si>
  <si>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</si>
  <si>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</si>
  <si>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</si>
  <si>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</si>
  <si>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</si>
  <si>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</si>
  <si>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</si>
  <si>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</si>
  <si>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</si>
  <si>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</si>
  <si>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</si>
  <si>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</si>
  <si>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</si>
  <si>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</si>
  <si>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</si>
  <si>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</si>
  <si>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</si>
  <si>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</si>
  <si>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</si>
  <si>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</si>
  <si>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</si>
  <si>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</si>
  <si>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</si>
  <si>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</si>
  <si>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</si>
  <si>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</si>
  <si>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</si>
  <si>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</si>
  <si>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</si>
  <si>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</si>
  <si>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</si>
  <si>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</si>
  <si>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</si>
  <si>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</si>
  <si>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</si>
  <si>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</si>
  <si>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</si>
  <si>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</si>
  <si>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</si>
  <si>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</si>
  <si>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</si>
  <si>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</si>
  <si>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</si>
  <si>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</si>
  <si>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</si>
  <si>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</si>
  <si>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</si>
  <si>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</si>
  <si>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</si>
  <si>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</si>
  <si>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</si>
  <si>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</si>
  <si>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</si>
  <si>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</si>
  <si>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</si>
  <si>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</si>
  <si>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</si>
  <si>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</si>
  <si>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</si>
  <si>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</si>
  <si>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</si>
  <si>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</si>
  <si>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</si>
  <si>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</si>
  <si>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</si>
  <si>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</si>
  <si>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</si>
  <si>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</si>
  <si>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</si>
  <si>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</si>
  <si>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</si>
  <si>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</si>
  <si>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</si>
  <si>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</si>
  <si>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</si>
  <si>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</si>
  <si>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</si>
  <si>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</si>
  <si>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</si>
  <si>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</si>
  <si>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</si>
  <si>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</si>
  <si>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</si>
  <si>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</si>
  <si>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</si>
  <si>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</si>
  <si>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</si>
  <si>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</si>
  <si>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</si>
  <si>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</si>
  <si>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</si>
  <si>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</si>
  <si>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</si>
  <si>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</si>
  <si>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</si>
  <si>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</si>
  <si>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</si>
  <si>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</si>
  <si>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</si>
  <si>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</si>
  <si>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</si>
  <si>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</si>
  <si>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</si>
  <si>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</si>
  <si>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</si>
  <si>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</si>
  <si>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</si>
  <si>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</si>
  <si>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</si>
  <si>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</si>
  <si>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</si>
  <si>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</si>
  <si>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</si>
  <si>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</si>
  <si>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</si>
  <si>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</si>
  <si>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</si>
  <si>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</si>
  <si>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</si>
  <si>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</si>
  <si>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</si>
  <si>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</si>
  <si>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</si>
  <si>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</si>
  <si>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</si>
  <si>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</si>
  <si>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</si>
  <si>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</si>
  <si>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</si>
  <si>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</si>
  <si>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</si>
  <si>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</si>
  <si>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</si>
  <si>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</si>
  <si>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</si>
  <si>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</si>
  <si>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</si>
  <si>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</si>
  <si>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</si>
  <si>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</si>
  <si>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</si>
  <si>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</si>
  <si>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</si>
  <si>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</si>
  <si>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</si>
  <si>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</si>
  <si>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</si>
  <si>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</si>
  <si>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</si>
  <si>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</si>
  <si>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</si>
  <si>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</si>
  <si>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</si>
  <si>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</si>
  <si>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</si>
  <si>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</si>
  <si>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</si>
  <si>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</si>
  <si>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</si>
  <si>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</si>
  <si>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</si>
  <si>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</si>
  <si>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</si>
  <si>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</si>
  <si>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</si>
  <si>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</si>
  <si>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</si>
  <si>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</si>
  <si>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</si>
  <si>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</si>
  <si>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</si>
  <si>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</si>
  <si>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</si>
  <si>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</si>
  <si>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</si>
  <si>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</si>
  <si>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</si>
  <si>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</si>
  <si>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</si>
  <si>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</si>
  <si>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</si>
  <si>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</si>
  <si>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</si>
  <si>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</si>
  <si>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</si>
  <si>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</si>
  <si>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</si>
  <si>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</si>
  <si>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</si>
  <si>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</si>
  <si>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</si>
  <si>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</si>
  <si>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</si>
  <si>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</si>
  <si>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</si>
  <si>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</si>
  <si>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</si>
  <si>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</si>
  <si>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</si>
  <si>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</si>
  <si>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</si>
  <si>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</si>
  <si>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</si>
  <si>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</si>
  <si>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</si>
  <si>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</si>
  <si>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</si>
  <si>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</si>
  <si>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</si>
  <si>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</si>
  <si>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</si>
  <si>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</si>
  <si>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</si>
  <si>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</si>
  <si>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</si>
  <si>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</si>
  <si>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</si>
  <si>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</si>
  <si>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</si>
  <si>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</si>
  <si>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</si>
  <si>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</si>
  <si>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</si>
  <si>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</si>
  <si>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</si>
  <si>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</si>
  <si>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</si>
  <si>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</si>
  <si>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</si>
  <si>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</si>
  <si>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</si>
  <si>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</si>
  <si>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</si>
  <si>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</si>
  <si>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</si>
  <si>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</si>
  <si>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</si>
  <si>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</si>
  <si>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</si>
  <si>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</si>
  <si>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</si>
  <si>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</si>
  <si>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</si>
  <si>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</si>
  <si>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</si>
  <si>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</si>
  <si>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</si>
  <si>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</si>
  <si>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</si>
  <si>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</si>
  <si>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</si>
  <si>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</si>
  <si>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</si>
  <si>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</si>
  <si>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</si>
  <si>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</si>
  <si>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</si>
  <si>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</si>
  <si>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</si>
  <si>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</si>
  <si>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</si>
  <si>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</si>
  <si>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</si>
  <si>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</si>
  <si>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</si>
  <si>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</si>
  <si>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</si>
  <si>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</si>
  <si>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</si>
  <si>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</si>
  <si>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</si>
  <si>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</si>
  <si>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</si>
  <si>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</si>
  <si>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</si>
  <si>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</si>
  <si>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</si>
  <si>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</si>
  <si>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</si>
  <si>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</si>
  <si>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</si>
  <si>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</si>
  <si>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</si>
  <si>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</si>
  <si>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</si>
  <si>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</si>
  <si>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</si>
  <si>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</si>
  <si>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</si>
  <si>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</si>
  <si>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</si>
  <si>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</si>
  <si>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</si>
  <si>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</si>
  <si>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</si>
  <si>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</si>
  <si>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</si>
  <si>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</si>
  <si>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</si>
  <si>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</si>
  <si>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</si>
  <si>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</si>
  <si>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</si>
  <si>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</si>
  <si>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</si>
  <si>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</si>
  <si>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</si>
  <si>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</si>
  <si>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</si>
  <si>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</si>
  <si>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</si>
  <si>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</si>
  <si>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</si>
  <si>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</si>
  <si>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</si>
  <si>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</si>
  <si>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</si>
  <si>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</si>
  <si>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</si>
  <si>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</si>
  <si>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</si>
  <si>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</si>
  <si>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</si>
  <si>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</si>
  <si>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</si>
  <si>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</si>
  <si>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</si>
  <si>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</si>
  <si>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</si>
  <si>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</si>
  <si>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</si>
  <si>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</si>
  <si>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</si>
  <si>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</si>
  <si>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</si>
  <si>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</si>
  <si>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</si>
  <si>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</si>
  <si>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</si>
  <si>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</si>
  <si>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</si>
  <si>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</si>
  <si>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</si>
  <si>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</si>
  <si>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</si>
  <si>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</si>
  <si>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</si>
  <si>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</si>
  <si>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</si>
  <si>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</si>
  <si>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</si>
  <si>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</si>
  <si>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</si>
  <si>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</si>
  <si>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</si>
  <si>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</si>
  <si>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</si>
  <si>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</si>
  <si>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</si>
  <si>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</si>
  <si>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</si>
  <si>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</si>
  <si>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</si>
  <si>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</si>
  <si>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</si>
  <si>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</si>
  <si>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</si>
  <si>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</si>
  <si>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</si>
  <si>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</si>
  <si>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</si>
  <si>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</si>
  <si>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</si>
  <si>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</si>
  <si>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</si>
  <si>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</si>
  <si>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</si>
  <si>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</si>
  <si>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</si>
  <si>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</si>
  <si>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</si>
  <si>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</si>
  <si>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</si>
  <si>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</si>
  <si>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</si>
  <si>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</si>
  <si>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</si>
  <si>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</si>
  <si>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</si>
  <si>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</si>
  <si>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</si>
  <si>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</si>
  <si>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</si>
  <si>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</si>
  <si>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</si>
  <si>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</si>
  <si>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</si>
  <si>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</si>
  <si>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</si>
  <si>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</si>
  <si>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</si>
  <si>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</si>
  <si>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</si>
  <si>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</si>
  <si>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</si>
  <si>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</si>
  <si>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</si>
  <si>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</si>
  <si>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</si>
  <si>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</si>
  <si>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</si>
  <si>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</si>
  <si>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</si>
  <si>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</si>
  <si>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</si>
  <si>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</si>
  <si>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</si>
  <si>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</si>
  <si>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</si>
  <si>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</si>
  <si>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</si>
  <si>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</si>
  <si>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</si>
  <si>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</si>
  <si>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</si>
  <si>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</si>
  <si>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</si>
  <si>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</si>
  <si>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</si>
  <si>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</si>
  <si>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</si>
  <si>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</si>
  <si>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</si>
  <si>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</si>
  <si>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</si>
  <si>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</si>
  <si>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</si>
  <si>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</si>
  <si>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</si>
  <si>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</si>
  <si>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</si>
  <si>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</si>
  <si>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</si>
  <si>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</si>
  <si>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</si>
  <si>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</si>
  <si>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</si>
  <si>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</si>
  <si>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</si>
  <si>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</si>
  <si>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</si>
  <si>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</si>
  <si>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</si>
  <si>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</si>
  <si>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</si>
  <si>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</si>
  <si>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</si>
  <si>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</si>
  <si>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</si>
  <si>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</si>
  <si>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</si>
  <si>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</si>
  <si>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</si>
  <si>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</si>
  <si>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</si>
  <si>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</si>
  <si>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</si>
  <si>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</si>
  <si>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</si>
  <si>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</si>
  <si>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</si>
  <si>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</si>
  <si>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</si>
  <si>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</si>
  <si>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</si>
  <si>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</si>
  <si>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</si>
  <si>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</si>
  <si>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</si>
  <si>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</si>
  <si>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</si>
  <si>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</si>
  <si>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</si>
  <si>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</si>
  <si>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</si>
  <si>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</si>
  <si>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</si>
  <si>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</si>
  <si>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</si>
  <si>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</si>
  <si>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</si>
  <si>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</si>
  <si>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</si>
  <si>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</si>
  <si>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</si>
  <si>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</si>
  <si>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</si>
  <si>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</si>
  <si>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</si>
  <si>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</si>
  <si>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</si>
  <si>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</si>
  <si>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</si>
  <si>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</si>
  <si>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</si>
  <si>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</si>
  <si>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</si>
  <si>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</si>
  <si>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</si>
  <si>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</si>
  <si>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</si>
  <si>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</si>
  <si>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</si>
  <si>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</si>
  <si>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</si>
  <si>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</si>
  <si>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</si>
  <si>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</si>
  <si>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</si>
  <si>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</si>
  <si>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</si>
  <si>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</si>
  <si>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</si>
  <si>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</si>
  <si>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</si>
  <si>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</si>
  <si>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</si>
  <si>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</si>
  <si>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</si>
  <si>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</si>
  <si>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</si>
  <si>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</si>
  <si>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</si>
  <si>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</si>
  <si>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</si>
  <si>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</si>
  <si>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</si>
  <si>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</si>
  <si>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</si>
  <si>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</si>
  <si>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</si>
  <si>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</si>
  <si>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</si>
  <si>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</si>
  <si>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</si>
  <si>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</si>
  <si>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</si>
  <si>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</si>
  <si>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</si>
  <si>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</si>
  <si>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</si>
  <si>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</si>
  <si>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</si>
  <si>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</si>
  <si>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</si>
  <si>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</si>
  <si>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</si>
  <si>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</si>
  <si>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</si>
  <si>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</si>
  <si>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</si>
  <si>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</si>
  <si>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</si>
  <si>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</si>
  <si>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</si>
  <si>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</si>
  <si>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</si>
  <si>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</si>
  <si>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</si>
  <si>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</si>
  <si>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</si>
  <si>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</si>
  <si>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</si>
  <si>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</si>
  <si>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</si>
  <si>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</si>
  <si>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</si>
  <si>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</si>
  <si>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</si>
  <si>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</si>
  <si>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</si>
  <si>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</si>
  <si>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</si>
  <si>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</si>
  <si>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</si>
  <si>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</si>
  <si>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</si>
  <si>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</si>
  <si>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</si>
  <si>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</si>
  <si>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</si>
  <si>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</si>
  <si>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</si>
  <si>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</si>
  <si>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</si>
  <si>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</si>
  <si>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</si>
  <si>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</si>
  <si>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</si>
  <si>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</si>
  <si>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</si>
  <si>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</si>
  <si>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</si>
  <si>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</si>
  <si>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</si>
  <si>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</si>
  <si>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</si>
  <si>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</si>
  <si>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</si>
  <si>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</si>
  <si>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</si>
  <si>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</si>
  <si>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</si>
  <si>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</si>
  <si>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</si>
  <si>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</si>
  <si>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</si>
  <si>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</si>
  <si>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</si>
  <si>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</si>
  <si>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</si>
  <si>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</si>
  <si>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</si>
  <si>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</si>
  <si>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</si>
  <si>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</si>
  <si>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</si>
  <si>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</si>
  <si>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</si>
  <si>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</si>
  <si>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</si>
  <si>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</si>
  <si>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</si>
  <si>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</si>
  <si>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</si>
  <si>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</si>
  <si>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</si>
  <si>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</si>
  <si>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</si>
  <si>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</si>
  <si>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</si>
  <si>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</si>
  <si>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</si>
  <si>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</si>
  <si>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</si>
  <si>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</si>
  <si>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</si>
  <si>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</si>
  <si>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</si>
  <si>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</si>
  <si>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</si>
  <si>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</si>
  <si>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</si>
  <si>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</si>
  <si>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</si>
  <si>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</si>
  <si>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</si>
  <si>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</si>
  <si>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</si>
  <si>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</si>
  <si>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</si>
  <si>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</si>
  <si>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</si>
  <si>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</si>
  <si>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</si>
  <si>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</si>
  <si>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</si>
  <si>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</si>
  <si>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</si>
  <si>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</si>
  <si>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</si>
  <si>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</si>
  <si>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</si>
  <si>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</si>
  <si>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</si>
  <si>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</si>
  <si>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</si>
  <si>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</si>
  <si>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</si>
  <si>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</si>
  <si>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</si>
  <si>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</si>
  <si>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</si>
  <si>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</si>
  <si>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</si>
  <si>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</si>
  <si>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</si>
  <si>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</si>
  <si>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</si>
  <si>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</si>
  <si>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</si>
  <si>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</si>
  <si>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</si>
  <si>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</si>
  <si>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</si>
  <si>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</si>
  <si>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</si>
  <si>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</si>
  <si>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</si>
  <si>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</si>
  <si>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</si>
  <si>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</si>
  <si>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</si>
  <si>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</si>
  <si>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</si>
  <si>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</si>
  <si>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</si>
  <si>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</si>
  <si>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</si>
  <si>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</si>
  <si>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</si>
  <si>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</si>
  <si>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</si>
  <si>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</si>
  <si>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</si>
  <si>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</si>
  <si>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</si>
  <si>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</si>
  <si>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</si>
  <si>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</si>
  <si>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</si>
  <si>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</si>
  <si>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</si>
  <si>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</si>
  <si>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</si>
  <si>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</si>
  <si>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</si>
  <si>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</si>
  <si>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</si>
  <si>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</si>
  <si>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</si>
  <si>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</si>
  <si>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</si>
  <si>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</si>
  <si>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</si>
  <si>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</si>
  <si>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</si>
  <si>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</si>
  <si>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</si>
  <si>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</si>
  <si>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</si>
  <si>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</si>
  <si>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</si>
  <si>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</si>
  <si>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</si>
  <si>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</si>
  <si>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</si>
  <si>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</si>
  <si>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</si>
  <si>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</si>
  <si>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</si>
  <si>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</si>
  <si>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</si>
  <si>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</si>
  <si>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</si>
  <si>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</si>
  <si>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</si>
  <si>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</si>
  <si>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</si>
  <si>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</si>
  <si>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</si>
  <si>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</si>
  <si>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</si>
  <si>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</si>
  <si>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</si>
  <si>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</si>
  <si>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</si>
  <si>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</si>
  <si>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</si>
  <si>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</si>
  <si>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</si>
  <si>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</si>
  <si>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</si>
  <si>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</si>
  <si>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</si>
  <si>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</si>
  <si>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</si>
  <si>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</si>
  <si>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</si>
  <si>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</si>
  <si>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</si>
  <si>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</si>
  <si>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</si>
  <si>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</si>
  <si>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</si>
  <si>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</si>
  <si>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</si>
  <si>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</si>
  <si>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</si>
  <si>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</si>
  <si>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</si>
  <si>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</si>
  <si>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</si>
  <si>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</si>
  <si>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</si>
  <si>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</si>
  <si>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</si>
  <si>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</si>
  <si>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</si>
  <si>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</si>
  <si>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</si>
  <si>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</si>
  <si>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</si>
  <si>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</si>
  <si>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</si>
  <si>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</si>
  <si>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</si>
  <si>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</si>
  <si>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</si>
  <si>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</si>
  <si>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</si>
  <si>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</si>
  <si>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</si>
  <si>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</si>
  <si>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</si>
  <si>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</si>
  <si>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</si>
  <si>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</si>
  <si>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</si>
  <si>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</si>
  <si>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</si>
  <si>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</si>
  <si>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</si>
  <si>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</si>
  <si>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</si>
  <si>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</si>
  <si>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</si>
  <si>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</si>
  <si>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</si>
  <si>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</si>
  <si>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</si>
  <si>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</si>
  <si>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</si>
  <si>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</si>
  <si>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</si>
  <si>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</si>
  <si>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</si>
  <si>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</si>
  <si>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</si>
  <si>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</si>
  <si>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</si>
  <si>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</si>
  <si>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</si>
  <si>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</si>
  <si>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</si>
  <si>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</si>
  <si>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</si>
  <si>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</si>
  <si>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</si>
  <si>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</si>
  <si>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</si>
  <si>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</si>
  <si>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</si>
  <si>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</si>
  <si>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</si>
  <si>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</si>
  <si>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</si>
  <si>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</si>
  <si>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</si>
  <si>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</si>
  <si>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</si>
  <si>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</si>
  <si>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</si>
  <si>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</si>
  <si>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</si>
  <si>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</si>
  <si>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</si>
  <si>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</si>
  <si>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</si>
  <si>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</si>
  <si>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</si>
  <si>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</si>
  <si>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</si>
  <si>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</si>
  <si>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</si>
  <si>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</si>
  <si>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</si>
  <si>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</si>
  <si>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</si>
  <si>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</si>
  <si>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</si>
  <si>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</si>
  <si>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</si>
  <si>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</si>
  <si>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</si>
  <si>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</si>
  <si>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</si>
  <si>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</si>
  <si>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</si>
  <si>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</si>
  <si>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</si>
  <si>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</si>
  <si>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</si>
  <si>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</si>
  <si>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</si>
  <si>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</si>
  <si>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</si>
  <si>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</si>
  <si>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</si>
  <si>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</si>
  <si>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</si>
  <si>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</si>
  <si>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</si>
  <si>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</si>
  <si>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</si>
  <si>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</si>
  <si>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</si>
  <si>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</si>
  <si>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</si>
  <si>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</si>
  <si>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</si>
  <si>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</si>
  <si>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</si>
  <si>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</si>
  <si>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</si>
  <si>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</si>
  <si>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</si>
  <si>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</si>
  <si>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</si>
  <si>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</si>
  <si>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</si>
  <si>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</si>
  <si>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</si>
  <si>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</si>
  <si>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</si>
  <si>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</si>
  <si>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</si>
  <si>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</si>
  <si>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</si>
  <si>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</si>
  <si>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</si>
  <si>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</si>
  <si>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</si>
  <si>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</si>
  <si>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</si>
  <si>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</si>
  <si>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</si>
  <si>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</si>
  <si>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</si>
  <si>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</si>
  <si>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</si>
  <si>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</si>
  <si>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</si>
  <si>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</si>
  <si>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</si>
  <si>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</si>
  <si>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</si>
  <si>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</si>
  <si>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</si>
  <si>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</si>
  <si>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</si>
  <si>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</si>
  <si>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</si>
  <si>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</si>
  <si>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</si>
  <si>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</si>
  <si>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</si>
  <si>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</si>
  <si>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</si>
  <si>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</si>
  <si>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</si>
  <si>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</si>
  <si>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</si>
  <si>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</si>
  <si>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</si>
  <si>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</si>
  <si>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</si>
  <si>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</si>
  <si>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</si>
  <si>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</si>
  <si>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</si>
  <si>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</si>
  <si>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</si>
  <si>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</si>
  <si>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</si>
  <si>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</si>
  <si>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</si>
  <si>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</si>
  <si>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</si>
  <si>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</si>
  <si>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</si>
  <si>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</si>
  <si>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</si>
  <si>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</si>
  <si>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</si>
  <si>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</si>
  <si>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</si>
  <si>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</si>
  <si>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</si>
  <si>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</si>
  <si>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</si>
  <si>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</si>
  <si>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</si>
  <si>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</si>
  <si>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</si>
  <si>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</si>
  <si>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</si>
  <si>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</si>
  <si>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</si>
  <si>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</si>
  <si>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</si>
  <si>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</si>
  <si>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</si>
  <si>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</si>
  <si>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</si>
  <si>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</si>
  <si>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</si>
  <si>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</si>
  <si>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</si>
  <si>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</si>
  <si>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</si>
  <si>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</si>
  <si>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</si>
  <si>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</si>
  <si>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</si>
  <si>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</si>
  <si>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</si>
  <si>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</si>
  <si>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</si>
  <si>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</si>
  <si>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</si>
  <si>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</si>
  <si>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</si>
  <si>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</si>
  <si>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</si>
  <si>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</si>
  <si>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</si>
  <si>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</si>
  <si>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</si>
  <si>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</si>
  <si>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</si>
  <si>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</si>
  <si>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</si>
  <si>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</si>
  <si>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</si>
  <si>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</si>
  <si>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</si>
  <si>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</si>
  <si>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</si>
  <si>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</si>
  <si>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</si>
  <si>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</si>
  <si>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</si>
  <si>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</si>
  <si>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</si>
  <si>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</si>
  <si>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</si>
  <si>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</si>
  <si>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</si>
  <si>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</si>
  <si>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</si>
  <si>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</si>
  <si>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</si>
  <si>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</si>
  <si>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</si>
  <si>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</si>
  <si>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</si>
  <si>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</si>
  <si>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</si>
  <si>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</si>
  <si>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</si>
  <si>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</si>
  <si>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</si>
  <si>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</si>
  <si>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</si>
  <si>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</si>
  <si>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</si>
  <si>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</si>
  <si>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</si>
  <si>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</si>
  <si>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</si>
  <si>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</si>
  <si>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</si>
  <si>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</si>
  <si>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</si>
  <si>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</si>
  <si>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</si>
  <si>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</si>
  <si>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</si>
  <si>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</si>
  <si>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</si>
  <si>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</si>
  <si>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</si>
  <si>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</si>
  <si>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</si>
  <si>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</si>
  <si>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</si>
  <si>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</si>
  <si>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</si>
  <si>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</si>
  <si>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</si>
  <si>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</si>
  <si>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</si>
  <si>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</si>
  <si>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</si>
  <si>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</si>
  <si>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</si>
  <si>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</si>
  <si>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</si>
  <si>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</si>
  <si>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</si>
  <si>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</si>
  <si>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</si>
  <si>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</si>
  <si>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</si>
  <si>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</si>
  <si>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</si>
  <si>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</si>
  <si>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</si>
  <si>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</si>
  <si>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</si>
  <si>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</si>
  <si>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</si>
  <si>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</si>
  <si>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</si>
  <si>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</si>
  <si>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</si>
  <si>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</si>
  <si>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</si>
  <si>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</si>
  <si>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</si>
  <si>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</si>
  <si>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</si>
  <si>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</si>
  <si>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</si>
  <si>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</si>
  <si>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</si>
  <si>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</si>
  <si>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</si>
  <si>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</si>
  <si>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</si>
  <si>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</si>
  <si>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</si>
  <si>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</si>
  <si>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</si>
  <si>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</si>
  <si>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</si>
  <si>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</si>
  <si>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</si>
  <si>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</si>
  <si>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</si>
  <si>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</si>
  <si>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</si>
  <si>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</si>
  <si>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</si>
  <si>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</si>
  <si>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</si>
  <si>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</si>
  <si>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</si>
  <si>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</si>
  <si>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</si>
  <si>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</si>
  <si>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</si>
  <si>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</si>
  <si>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</si>
  <si>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</si>
  <si>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</si>
  <si>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</si>
  <si>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</si>
  <si>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</si>
  <si>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</si>
  <si>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</si>
  <si>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</si>
  <si>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</si>
  <si>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</si>
  <si>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</si>
  <si>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</si>
  <si>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</si>
  <si>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</si>
  <si>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</si>
  <si>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</si>
  <si>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</si>
  <si>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</si>
  <si>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</si>
  <si>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</si>
  <si>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</si>
  <si>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</si>
  <si>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</si>
  <si>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</si>
  <si>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</si>
  <si>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</si>
  <si>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</si>
  <si>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</si>
  <si>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</si>
  <si>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</si>
  <si>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</si>
  <si>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</si>
  <si>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</si>
  <si>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</si>
  <si>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</si>
  <si>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</si>
  <si>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</si>
  <si>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</si>
  <si>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</si>
  <si>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</si>
  <si>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</si>
  <si>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</si>
  <si>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</si>
  <si>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</si>
  <si>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</si>
  <si>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</si>
  <si>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</si>
  <si>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</si>
  <si>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</si>
  <si>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</si>
  <si>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</si>
  <si>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</si>
  <si>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</si>
  <si>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</si>
  <si>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</si>
  <si>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</si>
  <si>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</si>
  <si>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</si>
  <si>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</si>
  <si>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</si>
  <si>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</si>
  <si>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</si>
  <si>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</si>
  <si>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</si>
  <si>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</si>
  <si>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</si>
  <si>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</si>
  <si>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</si>
  <si>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</si>
  <si>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</si>
  <si>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</si>
  <si>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</si>
  <si>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</si>
  <si>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</si>
  <si>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</si>
  <si>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</si>
  <si>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</si>
  <si>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</si>
  <si>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</si>
  <si>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</si>
  <si>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</si>
  <si>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</si>
  <si>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</si>
  <si>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</si>
  <si>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</si>
  <si>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</si>
  <si>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</si>
  <si>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</si>
  <si>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</si>
  <si>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</si>
  <si>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</si>
  <si>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</si>
  <si>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</si>
  <si>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</si>
  <si>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</si>
  <si>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</si>
  <si>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</si>
  <si>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</si>
  <si>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</si>
  <si>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</si>
  <si>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</si>
  <si>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</si>
  <si>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</si>
  <si>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</si>
  <si>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</si>
  <si>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</si>
  <si>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</si>
  <si>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</si>
  <si>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</si>
  <si>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</si>
  <si>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</si>
  <si>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</si>
  <si>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</si>
  <si>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</si>
  <si>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</si>
  <si>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</si>
  <si>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</si>
  <si>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</si>
  <si>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</si>
  <si>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</si>
  <si>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</si>
  <si>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</si>
  <si>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</si>
  <si>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</si>
  <si>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</si>
  <si>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</si>
  <si>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</si>
  <si>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</si>
  <si>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</si>
  <si>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</si>
  <si>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</si>
  <si>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</si>
  <si>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</si>
  <si>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</si>
  <si>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</si>
  <si>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</si>
  <si>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</si>
  <si>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</si>
  <si>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</si>
  <si>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</si>
  <si>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</si>
  <si>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</si>
  <si>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</si>
  <si>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</si>
  <si>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</si>
  <si>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</si>
  <si>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</si>
  <si>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</si>
  <si>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</si>
  <si>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</si>
  <si>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</si>
  <si>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</si>
  <si>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</si>
  <si>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</si>
  <si>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</si>
  <si>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</si>
  <si>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</si>
  <si>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</si>
  <si>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</si>
  <si>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</si>
  <si>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</si>
  <si>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</si>
  <si>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</si>
  <si>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</si>
  <si>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</si>
  <si>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</si>
  <si>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</si>
  <si>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</si>
  <si>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</si>
  <si>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</si>
  <si>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</si>
  <si>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</si>
  <si>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</si>
  <si>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</si>
  <si>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</si>
  <si>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</si>
  <si>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</si>
  <si>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</si>
  <si>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</si>
  <si>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</si>
  <si>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</si>
  <si>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</si>
  <si>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</si>
  <si>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</si>
  <si>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</si>
  <si>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</si>
  <si>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</si>
  <si>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</si>
  <si>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</si>
  <si>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</si>
  <si>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</si>
  <si>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</si>
  <si>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</si>
  <si>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</si>
  <si>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</si>
  <si>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</si>
  <si>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</si>
  <si>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</si>
  <si>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</si>
  <si>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</si>
  <si>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</si>
  <si>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</si>
  <si>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</si>
  <si>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</si>
  <si>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</si>
  <si>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</si>
  <si>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</si>
  <si>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</si>
  <si>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</si>
  <si>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</si>
  <si>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</si>
  <si>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</si>
  <si>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</si>
  <si>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</si>
  <si>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</si>
  <si>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</si>
  <si>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</si>
  <si>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</si>
  <si>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</si>
  <si>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</si>
  <si>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</si>
  <si>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</si>
  <si>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</si>
  <si>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</si>
  <si>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</si>
  <si>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</si>
  <si>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</si>
  <si>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</si>
  <si>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</si>
  <si>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</si>
  <si>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</si>
  <si>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</si>
  <si>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</si>
  <si>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</si>
  <si>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</si>
  <si>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</si>
  <si>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</si>
  <si>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</si>
  <si>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</si>
  <si>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</si>
  <si>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</si>
  <si>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</si>
  <si>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</si>
  <si>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</si>
  <si>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</si>
  <si>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</si>
  <si>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</si>
  <si>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</si>
  <si>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</si>
  <si>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</si>
  <si>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</si>
  <si>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</si>
  <si>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</si>
  <si>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</si>
  <si>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</si>
  <si>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</si>
  <si>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</si>
  <si>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</si>
  <si>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</si>
  <si>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</si>
  <si>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</si>
  <si>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</si>
  <si>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</si>
  <si>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</si>
  <si>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</si>
  <si>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</si>
  <si>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</si>
  <si>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</si>
  <si>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</si>
  <si>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</si>
  <si>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</si>
  <si>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</si>
  <si>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</si>
  <si>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</si>
  <si>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</si>
  <si>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</si>
  <si>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</si>
  <si>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</si>
  <si>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</si>
  <si>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</si>
  <si>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</si>
  <si>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</si>
  <si>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</si>
  <si>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</si>
  <si>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</si>
  <si>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</si>
  <si>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</si>
  <si>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</si>
  <si>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</si>
  <si>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</si>
  <si>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</si>
  <si>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</si>
  <si>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</si>
  <si>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</si>
  <si>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</si>
  <si>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</si>
  <si>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</si>
  <si>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</si>
  <si>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</si>
  <si>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</si>
  <si>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</si>
  <si>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</si>
  <si>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</si>
  <si>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</si>
  <si>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</si>
  <si>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</si>
  <si>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</si>
  <si>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</si>
  <si>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</si>
  <si>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</si>
  <si>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</si>
  <si>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</si>
  <si>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</si>
  <si>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</si>
  <si>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</si>
  <si>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</si>
  <si>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</si>
  <si>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</si>
  <si>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</si>
  <si>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</si>
  <si>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</si>
  <si>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</si>
  <si>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</si>
  <si>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</si>
  <si>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</si>
  <si>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</si>
  <si>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</si>
  <si>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</si>
  <si>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</si>
  <si>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</si>
  <si>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</si>
  <si>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</si>
  <si>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</si>
  <si>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</si>
  <si>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</si>
  <si>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</si>
  <si>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</si>
  <si>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</si>
  <si>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</si>
  <si>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</si>
  <si>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</si>
  <si>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</si>
  <si>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</si>
  <si>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</si>
  <si>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</si>
  <si>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</si>
  <si>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</si>
  <si>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</si>
  <si>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</si>
  <si>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</si>
  <si>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</si>
  <si>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</si>
  <si>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</si>
  <si>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</si>
  <si>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</si>
  <si>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</si>
  <si>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</si>
  <si>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</si>
  <si>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</si>
  <si>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</si>
  <si>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</si>
  <si>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</si>
  <si>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</si>
  <si>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</si>
  <si>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</si>
  <si>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</si>
  <si>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</si>
  <si>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</si>
  <si>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</si>
  <si>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</si>
  <si>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</si>
  <si>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</si>
  <si>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</si>
  <si>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</si>
  <si>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</si>
  <si>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</si>
  <si>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</si>
  <si>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</si>
  <si>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</si>
  <si>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</si>
  <si>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</si>
  <si>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</si>
  <si>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</si>
  <si>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</si>
  <si>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</si>
  <si>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</si>
  <si>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</si>
  <si>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</si>
  <si>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</si>
  <si>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</si>
  <si>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</si>
  <si>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</si>
  <si>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</si>
  <si>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</si>
  <si>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</si>
  <si>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</si>
  <si>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</si>
  <si>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</si>
  <si>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</si>
  <si>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</si>
  <si>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</si>
  <si>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</si>
  <si>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</si>
  <si>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</si>
  <si>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</si>
  <si>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</si>
  <si>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</si>
  <si>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</si>
  <si>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</si>
  <si>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</si>
  <si>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</si>
  <si>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</si>
  <si>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</si>
  <si>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</si>
  <si>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</si>
  <si>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</si>
  <si>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</si>
  <si>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</si>
  <si>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</si>
  <si>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</si>
  <si>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</si>
  <si>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</si>
  <si>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</si>
  <si>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</si>
  <si>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</si>
  <si>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</si>
  <si>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</si>
  <si>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</si>
  <si>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</si>
  <si>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</si>
  <si>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</si>
  <si>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</si>
  <si>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</si>
  <si>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</si>
  <si>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</si>
  <si>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</si>
  <si>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</si>
  <si>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</si>
  <si>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</si>
  <si>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</si>
  <si>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</si>
  <si>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</si>
  <si>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</si>
  <si>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</si>
  <si>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</si>
  <si>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</si>
  <si>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</si>
  <si>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</si>
  <si>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</si>
  <si>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</si>
  <si>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</si>
  <si>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</si>
  <si>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</si>
  <si>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</si>
  <si>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</si>
  <si>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</si>
  <si>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</si>
  <si>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</si>
  <si>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</si>
  <si>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</si>
  <si>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</si>
  <si>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</si>
  <si>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</si>
  <si>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</si>
  <si>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</si>
  <si>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</si>
  <si>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</si>
  <si>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</si>
  <si>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</si>
  <si>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</si>
  <si>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</si>
  <si>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</si>
  <si>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</si>
  <si>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</si>
  <si>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</si>
  <si>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</si>
  <si>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</si>
  <si>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</si>
  <si>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</si>
  <si>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</si>
  <si>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</si>
  <si>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</si>
  <si>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</si>
  <si>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</si>
  <si>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</si>
  <si>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</si>
  <si>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</si>
  <si>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</si>
  <si>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</si>
  <si>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</si>
  <si>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</si>
  <si>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</si>
  <si>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</si>
  <si>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</si>
  <si>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</si>
  <si>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</si>
  <si>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</si>
  <si>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</si>
  <si>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</si>
  <si>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</si>
  <si>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</si>
  <si>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</si>
  <si>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</si>
  <si>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</si>
  <si>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</si>
  <si>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</si>
  <si>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</si>
  <si>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</si>
  <si>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</si>
  <si>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</si>
  <si>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</si>
  <si>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</si>
  <si>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</si>
  <si>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</si>
  <si>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</si>
  <si>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</si>
  <si>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</si>
  <si>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</si>
  <si>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</si>
  <si>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</si>
  <si>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</si>
  <si>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</si>
  <si>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</si>
  <si>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</si>
  <si>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</si>
  <si>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</si>
  <si>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</si>
  <si>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</si>
  <si>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</si>
  <si>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</si>
  <si>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</si>
  <si>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</si>
  <si>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</si>
  <si>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</si>
  <si>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</si>
  <si>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</si>
  <si>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</si>
  <si>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</si>
  <si>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</si>
  <si>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</si>
  <si>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</si>
  <si>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</si>
  <si>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</si>
  <si>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</si>
  <si>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</si>
  <si>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</si>
  <si>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</si>
  <si>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</si>
  <si>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</si>
  <si>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</si>
  <si>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</si>
  <si>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</si>
  <si>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</si>
  <si>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</si>
  <si>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</si>
  <si>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</si>
  <si>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</si>
  <si>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</si>
  <si>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</si>
  <si>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</si>
  <si>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</si>
  <si>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</si>
  <si>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</si>
  <si>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</si>
  <si>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</si>
  <si>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</si>
  <si>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</si>
  <si>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</si>
  <si>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</si>
  <si>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</si>
  <si>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</si>
  <si>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</si>
  <si>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</si>
  <si>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</si>
  <si>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</si>
  <si>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</si>
  <si>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</si>
  <si>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</si>
  <si>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</si>
  <si>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</si>
  <si>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</si>
  <si>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</si>
  <si>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</si>
  <si>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</si>
  <si>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</si>
  <si>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</si>
  <si>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</si>
  <si>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</si>
  <si>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</si>
  <si>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</si>
  <si>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</si>
  <si>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</si>
  <si>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</si>
  <si>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</si>
  <si>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</si>
  <si>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</si>
  <si>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</si>
  <si>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</si>
  <si>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</si>
  <si>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</si>
  <si>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</si>
  <si>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</si>
  <si>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</si>
  <si>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</si>
  <si>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</si>
  <si>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</si>
  <si>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</si>
  <si>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</si>
  <si>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</si>
  <si>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</si>
  <si>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</si>
  <si>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</si>
  <si>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</si>
  <si>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</si>
  <si>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</si>
  <si>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</si>
  <si>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</si>
  <si>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</si>
  <si>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</si>
  <si>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</si>
  <si>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</si>
  <si>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</si>
  <si>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</si>
  <si>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</si>
  <si>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</si>
  <si>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</si>
  <si>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</si>
  <si>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</si>
  <si>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</si>
  <si>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</si>
  <si>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</si>
  <si>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</si>
  <si>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</si>
  <si>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</si>
  <si>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</si>
  <si>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</si>
  <si>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</si>
  <si>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</si>
  <si>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</si>
  <si>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</si>
  <si>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</si>
  <si>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</si>
  <si>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</si>
  <si>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</si>
  <si>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</si>
  <si>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</si>
  <si>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</si>
  <si>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</si>
  <si>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</si>
  <si>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</si>
  <si>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</si>
  <si>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</si>
  <si>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</si>
  <si>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</si>
  <si>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</si>
  <si>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</si>
  <si>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</si>
  <si>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</si>
  <si>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</si>
  <si>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</si>
  <si>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</si>
  <si>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</si>
  <si>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</si>
  <si>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</si>
  <si>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</si>
  <si>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</si>
  <si>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</si>
  <si>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</si>
  <si>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</si>
  <si>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</si>
  <si>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</si>
  <si>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</si>
  <si>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</si>
  <si>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</si>
  <si>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</si>
  <si>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</si>
  <si>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</si>
  <si>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</si>
  <si>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</si>
  <si>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</si>
  <si>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</si>
  <si>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</si>
  <si>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</si>
  <si>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</si>
  <si>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</si>
  <si>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</si>
  <si>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</si>
  <si>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</si>
  <si>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</si>
  <si>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</si>
  <si>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</si>
  <si>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</si>
  <si>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</si>
  <si>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</si>
  <si>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</si>
  <si>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</si>
  <si>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</si>
  <si>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</si>
  <si>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</si>
  <si>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</si>
  <si>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</si>
  <si>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</si>
  <si>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</si>
  <si>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</si>
  <si>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</si>
  <si>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</si>
  <si>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</si>
  <si>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</si>
  <si>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</si>
  <si>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</si>
  <si>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</si>
  <si>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</si>
  <si>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</si>
  <si>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</si>
  <si>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</si>
  <si>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</si>
  <si>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</si>
  <si>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</si>
  <si>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</si>
  <si>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</si>
  <si>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</si>
  <si>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</si>
  <si>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</si>
  <si>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</si>
  <si>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</si>
  <si>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</si>
  <si>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</si>
  <si>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</si>
  <si>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</si>
  <si>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</si>
  <si>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</si>
  <si>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</si>
  <si>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</si>
  <si>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</si>
  <si>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</si>
  <si>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</si>
  <si>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</si>
  <si>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</si>
  <si>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</si>
  <si>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</si>
  <si>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</si>
  <si>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</si>
  <si>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</si>
  <si>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</si>
  <si>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</si>
  <si>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</si>
  <si>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</si>
  <si>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</si>
  <si>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</si>
  <si>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</si>
  <si>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</si>
  <si>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</si>
  <si>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</si>
  <si>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</si>
  <si>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</si>
  <si>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</si>
  <si>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</si>
  <si>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</si>
  <si>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</si>
  <si>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</si>
  <si>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</si>
  <si>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</si>
  <si>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</si>
  <si>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</si>
  <si>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</si>
  <si>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</si>
  <si>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</si>
  <si>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</si>
  <si>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</si>
  <si>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</si>
  <si>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</si>
  <si>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</si>
  <si>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</si>
  <si>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</si>
  <si>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</si>
  <si>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</si>
  <si>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</si>
  <si>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</si>
  <si>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</si>
  <si>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</si>
  <si>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</si>
  <si>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</si>
  <si>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</si>
  <si>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</si>
  <si>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</si>
  <si>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</si>
  <si>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</si>
  <si>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</si>
  <si>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</si>
  <si>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</si>
  <si>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</si>
  <si>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</si>
  <si>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</si>
  <si>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</si>
  <si>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</si>
  <si>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</si>
  <si>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</si>
  <si>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</si>
  <si>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</si>
  <si>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</si>
  <si>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</si>
  <si>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</si>
  <si>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</si>
  <si>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</si>
  <si>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</si>
  <si>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</si>
  <si>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</si>
  <si>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</si>
  <si>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</si>
  <si>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</si>
  <si>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</si>
  <si>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</si>
  <si>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</si>
  <si>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</si>
  <si>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</si>
  <si>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</si>
  <si>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</si>
  <si>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</si>
  <si>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</si>
  <si>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</si>
  <si>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</si>
  <si>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</si>
  <si>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</si>
  <si>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</si>
  <si>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</si>
  <si>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</si>
  <si>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</si>
  <si>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</si>
  <si>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</si>
  <si>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</si>
  <si>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</si>
  <si>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</si>
  <si>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</si>
  <si>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</si>
  <si>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</si>
  <si>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</si>
  <si>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</si>
  <si>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</si>
  <si>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</si>
  <si>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</si>
  <si>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</si>
  <si>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</si>
  <si>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</si>
  <si>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</si>
  <si>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</si>
  <si>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</si>
  <si>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</si>
  <si>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</si>
  <si>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</si>
  <si>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</si>
  <si>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</si>
  <si>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</si>
  <si>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</si>
  <si>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</si>
  <si>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</si>
  <si>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</si>
  <si>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</si>
  <si>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</si>
  <si>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</si>
  <si>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</si>
  <si>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</si>
  <si>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</si>
  <si>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</si>
  <si>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</si>
  <si>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</si>
  <si>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</si>
  <si>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</si>
  <si>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</si>
  <si>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</si>
  <si>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</si>
  <si>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</si>
  <si>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</si>
  <si>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</si>
  <si>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</si>
  <si>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</si>
  <si>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</si>
  <si>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</si>
  <si>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</si>
  <si>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</si>
  <si>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</si>
  <si>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</si>
  <si>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</si>
  <si>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</si>
  <si>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</si>
  <si>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</si>
  <si>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</si>
  <si>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</si>
  <si>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</si>
  <si>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</si>
  <si>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</si>
  <si>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</si>
  <si>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</si>
  <si>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</si>
  <si>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</si>
  <si>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</si>
  <si>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</si>
  <si>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</si>
  <si>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</si>
  <si>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</si>
  <si>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</si>
  <si>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</si>
  <si>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</si>
  <si>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</si>
  <si>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</si>
  <si>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</si>
  <si>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</si>
  <si>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</si>
  <si>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</si>
  <si>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</si>
  <si>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</si>
  <si>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</si>
  <si>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</si>
  <si>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</si>
  <si>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</si>
  <si>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</si>
  <si>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</si>
  <si>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</si>
  <si>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</si>
  <si>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</si>
  <si>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</si>
  <si>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</si>
  <si>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</si>
  <si>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</si>
  <si>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</si>
  <si>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</si>
  <si>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</si>
  <si>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</si>
  <si>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</si>
  <si>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</si>
  <si>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</si>
  <si>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</si>
  <si>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</si>
  <si>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</si>
  <si>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</si>
  <si>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</si>
  <si>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</si>
  <si>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</si>
  <si>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</si>
  <si>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</si>
  <si>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</si>
  <si>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</si>
  <si>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</si>
  <si>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</si>
  <si>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</si>
  <si>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</si>
  <si>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</si>
  <si>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</si>
  <si>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</si>
  <si>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</si>
  <si>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</si>
  <si>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</si>
  <si>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</si>
  <si>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</si>
  <si>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</si>
  <si>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</si>
  <si>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</si>
  <si>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</si>
  <si>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</si>
  <si>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</si>
  <si>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</si>
  <si>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</si>
  <si>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</si>
  <si>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</si>
  <si>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</si>
  <si>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</si>
  <si>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</si>
  <si>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</si>
  <si>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</si>
  <si>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</si>
  <si>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</si>
  <si>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</si>
  <si>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</si>
  <si>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</si>
  <si>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</si>
  <si>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</si>
  <si>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</si>
  <si>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</si>
  <si>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</si>
  <si>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</si>
  <si>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</si>
  <si>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</si>
  <si>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</si>
  <si>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</si>
  <si>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</si>
  <si>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</si>
  <si>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</si>
  <si>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</si>
  <si>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</si>
  <si>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</si>
  <si>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</si>
  <si>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</si>
  <si>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</si>
  <si>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</si>
  <si>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</si>
  <si>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</si>
  <si>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</si>
  <si>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</si>
  <si>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</si>
  <si>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</si>
  <si>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</si>
  <si>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</si>
  <si>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</si>
  <si>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</si>
  <si>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</si>
  <si>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</si>
  <si>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</si>
  <si>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</si>
  <si>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</si>
  <si>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</si>
  <si>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</si>
  <si>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</si>
  <si>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</si>
  <si>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</si>
  <si>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</si>
  <si>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</si>
  <si>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</si>
  <si>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</si>
  <si>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</si>
  <si>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</si>
  <si>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</si>
  <si>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</si>
  <si>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</si>
  <si>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</si>
  <si>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</si>
  <si>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</si>
  <si>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</si>
  <si>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</si>
  <si>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</si>
  <si>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</si>
  <si>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</si>
  <si>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</si>
  <si>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</si>
  <si>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</si>
  <si>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</si>
  <si>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</si>
  <si>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</si>
  <si>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</si>
  <si>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</si>
  <si>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</si>
  <si>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</si>
  <si>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</si>
  <si>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</si>
  <si>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</si>
  <si>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</si>
  <si>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</si>
  <si>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</si>
  <si>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</si>
  <si>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</si>
  <si>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</si>
  <si>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</si>
  <si>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</si>
  <si>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</si>
  <si>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</si>
  <si>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</si>
  <si>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</si>
  <si>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</si>
  <si>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</si>
  <si>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</si>
  <si>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</si>
  <si>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</si>
  <si>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</si>
  <si>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</si>
  <si>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</si>
  <si>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</si>
  <si>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</si>
  <si>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</si>
  <si>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</si>
  <si>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</si>
  <si>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</si>
  <si>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</si>
  <si>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</si>
  <si>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</si>
  <si>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</si>
  <si>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</si>
  <si>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</si>
  <si>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</si>
  <si>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</si>
  <si>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</si>
  <si>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</si>
  <si>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</si>
  <si>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</si>
  <si>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</si>
  <si>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</si>
  <si>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</si>
  <si>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</si>
  <si>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</si>
  <si>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</si>
  <si>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</si>
  <si>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</si>
  <si>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</si>
  <si>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</si>
  <si>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</si>
  <si>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</si>
  <si>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</si>
  <si>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</si>
  <si>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</si>
  <si>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</si>
  <si>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</si>
  <si>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</si>
  <si>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</si>
  <si>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</si>
  <si>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</si>
  <si>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</si>
  <si>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</si>
  <si>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</si>
  <si>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</si>
  <si>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</si>
  <si>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</si>
  <si>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</si>
  <si>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</si>
  <si>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</si>
  <si>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</si>
  <si>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</si>
  <si>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</si>
  <si>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</si>
  <si>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</si>
  <si>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</si>
  <si>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</si>
  <si>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</si>
  <si>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</si>
  <si>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</si>
  <si>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</si>
  <si>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</si>
  <si>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</si>
  <si>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</si>
  <si>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</si>
  <si>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</si>
  <si>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</si>
  <si>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</si>
  <si>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</si>
  <si>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</si>
  <si>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</si>
  <si>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</si>
  <si>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</si>
  <si>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</si>
  <si>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</si>
  <si>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</si>
  <si>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</si>
  <si>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</si>
  <si>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</si>
  <si>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</si>
  <si>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</si>
  <si>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</si>
  <si>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</si>
  <si>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</si>
  <si>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</si>
  <si>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</si>
  <si>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</si>
  <si>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</si>
  <si>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</si>
  <si>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</si>
  <si>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</si>
  <si>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</si>
  <si>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</si>
  <si>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</si>
  <si>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</si>
  <si>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</si>
  <si>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</si>
  <si>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</si>
  <si>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</si>
  <si>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</si>
  <si>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</si>
  <si>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</si>
  <si>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</si>
  <si>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</si>
  <si>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</si>
  <si>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</si>
  <si>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</si>
  <si>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</si>
  <si>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</si>
  <si>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</si>
  <si>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</si>
  <si>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</si>
  <si>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</si>
  <si>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</si>
  <si>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</si>
  <si>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</si>
  <si>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</si>
  <si>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</si>
  <si>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</si>
  <si>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</si>
  <si>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</si>
  <si>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</si>
  <si>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</si>
  <si>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</si>
  <si>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</si>
  <si>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</si>
  <si>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</si>
  <si>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</si>
  <si>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</si>
  <si>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</si>
  <si>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</si>
  <si>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</si>
  <si>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</si>
  <si>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</si>
  <si>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</si>
  <si>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</si>
  <si>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</si>
  <si>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</si>
  <si>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</si>
  <si>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</si>
  <si>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</si>
  <si>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</si>
  <si>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</si>
  <si>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</si>
  <si>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</si>
  <si>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</si>
  <si>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</si>
  <si>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</si>
  <si>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</si>
  <si>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</si>
  <si>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</si>
  <si>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</si>
  <si>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</si>
  <si>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</si>
  <si>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</si>
  <si>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</si>
  <si>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</si>
  <si>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</si>
  <si>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</si>
  <si>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</si>
  <si>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</si>
  <si>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</si>
  <si>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</si>
  <si>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</si>
  <si>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</si>
  <si>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</si>
  <si>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</si>
  <si>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</si>
  <si>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</si>
  <si>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</si>
  <si>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</si>
  <si>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</si>
  <si>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</si>
  <si>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</si>
  <si>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</si>
  <si>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</si>
  <si>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</si>
  <si>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</si>
  <si>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</si>
  <si>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</si>
  <si>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</si>
  <si>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</si>
  <si>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</si>
  <si>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</si>
  <si>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</si>
  <si>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</si>
  <si>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</si>
  <si>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</si>
  <si>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</si>
  <si>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</si>
  <si>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</si>
  <si>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</si>
  <si>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</si>
  <si>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</si>
  <si>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</si>
  <si>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</si>
  <si>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</si>
  <si>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</si>
  <si>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</si>
  <si>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</si>
  <si>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</si>
  <si>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</si>
  <si>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</si>
  <si>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</si>
  <si>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</si>
  <si>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</si>
  <si>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</si>
  <si>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</si>
  <si>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</si>
  <si>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</si>
  <si>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</si>
  <si>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</si>
  <si>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</si>
  <si>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</si>
  <si>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</si>
  <si>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</si>
  <si>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</si>
  <si>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</si>
  <si>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</si>
  <si>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</si>
  <si>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</si>
  <si>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</si>
  <si>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</si>
  <si>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</si>
  <si>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</si>
  <si>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</si>
  <si>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</si>
  <si>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</si>
  <si>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</si>
  <si>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</si>
  <si>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</si>
  <si>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</si>
  <si>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</si>
  <si>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</si>
  <si>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</si>
  <si>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</si>
  <si>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</si>
  <si>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</si>
  <si>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</si>
  <si>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</si>
  <si>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</si>
  <si>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</si>
  <si>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</si>
  <si>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</si>
  <si>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</si>
  <si>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</si>
  <si>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</si>
  <si>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</si>
  <si>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</si>
  <si>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</si>
  <si>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</si>
  <si>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</si>
  <si>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</si>
  <si>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</si>
  <si>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</si>
  <si>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</si>
  <si>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</si>
  <si>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</si>
  <si>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</si>
  <si>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</si>
  <si>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</si>
  <si>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</si>
  <si>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</si>
  <si>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</si>
  <si>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</si>
  <si>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</si>
  <si>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</si>
  <si>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</si>
  <si>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</si>
  <si>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</si>
  <si>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</si>
  <si>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</si>
  <si>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</si>
  <si>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</si>
  <si>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</si>
  <si>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</si>
  <si>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</si>
  <si>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</si>
  <si>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</si>
  <si>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</si>
  <si>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</si>
  <si>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</si>
  <si>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</si>
  <si>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</si>
  <si>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</si>
  <si>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</si>
  <si>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</si>
  <si>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</si>
  <si>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</si>
  <si>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</si>
  <si>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</si>
  <si>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</si>
  <si>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</si>
  <si>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</si>
  <si>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</si>
  <si>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</si>
  <si>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</si>
  <si>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</si>
  <si>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</si>
  <si>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</si>
  <si>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</si>
  <si>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</si>
  <si>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</si>
  <si>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</si>
  <si>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</si>
  <si>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</si>
  <si>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</si>
  <si>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</si>
  <si>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</si>
  <si>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</si>
  <si>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</si>
  <si>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</si>
  <si>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</si>
  <si>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</si>
  <si>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</si>
  <si>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</si>
  <si>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</si>
  <si>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</si>
  <si>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</si>
  <si>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</si>
  <si>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</si>
  <si>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</si>
  <si>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</si>
  <si>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</si>
  <si>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</si>
  <si>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</si>
  <si>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</si>
  <si>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</si>
  <si>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</si>
  <si>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</si>
  <si>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</si>
  <si>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</si>
  <si>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</si>
  <si>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</si>
  <si>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</si>
  <si>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</si>
  <si>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</si>
  <si>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</si>
  <si>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</si>
  <si>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</si>
  <si>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</si>
  <si>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</si>
  <si>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</si>
  <si>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</si>
  <si>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</si>
  <si>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</si>
  <si>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</si>
  <si>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</si>
  <si>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</si>
  <si>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</si>
  <si>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</si>
  <si>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</si>
  <si>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</si>
  <si>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</si>
  <si>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</si>
  <si>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</si>
  <si>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</si>
  <si>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</si>
  <si>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</si>
  <si>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</si>
  <si>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</si>
  <si>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</si>
  <si>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</si>
  <si>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</si>
  <si>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</si>
  <si>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</si>
  <si>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</si>
  <si>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</si>
  <si>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</si>
  <si>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</si>
  <si>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</si>
  <si>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</si>
  <si>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</si>
  <si>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</si>
  <si>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</si>
  <si>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</si>
  <si>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</si>
  <si>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</si>
  <si>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</si>
  <si>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</si>
  <si>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</si>
  <si>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</si>
  <si>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</si>
  <si>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</si>
  <si>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</si>
  <si>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</si>
  <si>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</si>
  <si>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</si>
  <si>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</si>
  <si>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</si>
  <si>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</si>
  <si>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</si>
  <si>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</si>
  <si>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</si>
  <si>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</si>
  <si>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</si>
  <si>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</si>
  <si>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</si>
  <si>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</si>
  <si>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</si>
  <si>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</si>
  <si>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</si>
  <si>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</si>
  <si>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</si>
  <si>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</si>
  <si>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</si>
  <si>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</si>
  <si>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</si>
  <si>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</si>
  <si>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</si>
  <si>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</si>
  <si>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</si>
  <si>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</si>
  <si>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</si>
  <si>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</si>
  <si>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</si>
  <si>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</si>
  <si>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</si>
  <si>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</si>
  <si>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</si>
  <si>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</si>
  <si>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</si>
  <si>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</si>
  <si>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</si>
  <si>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</si>
  <si>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</si>
  <si>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</si>
  <si>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</si>
  <si>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</si>
  <si>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</si>
  <si>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</si>
  <si>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</si>
  <si>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</si>
  <si>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</si>
  <si>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</si>
  <si>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</si>
  <si>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</si>
  <si>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</si>
  <si>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</si>
  <si>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</si>
  <si>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</si>
  <si>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</si>
  <si>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</si>
  <si>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</si>
  <si>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</si>
  <si>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</si>
  <si>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</si>
  <si>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</si>
  <si>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</si>
  <si>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</si>
  <si>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</si>
  <si>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</si>
  <si>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</si>
  <si>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</si>
  <si>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</si>
  <si>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</si>
  <si>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</si>
  <si>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</si>
  <si>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</si>
  <si>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</si>
  <si>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</si>
  <si>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</si>
  <si>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</si>
  <si>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</si>
  <si>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</si>
  <si>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</si>
  <si>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</si>
  <si>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</si>
  <si>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</si>
  <si>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</si>
  <si>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</si>
  <si>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</si>
  <si>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</si>
  <si>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</si>
  <si>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</si>
  <si>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</si>
  <si>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</si>
  <si>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</si>
  <si>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</si>
  <si>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</si>
  <si>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</si>
  <si>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</si>
  <si>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</si>
  <si>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</si>
  <si>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</si>
  <si>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</si>
  <si>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</si>
  <si>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</si>
  <si>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</si>
  <si>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</si>
  <si>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</si>
  <si>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</si>
  <si>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</si>
  <si>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</si>
  <si>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</si>
  <si>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</si>
  <si>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</si>
  <si>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</si>
  <si>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</si>
  <si>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</si>
  <si>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</si>
  <si>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</si>
  <si>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</si>
  <si>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</si>
  <si>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</si>
  <si>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</si>
  <si>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</si>
  <si>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</si>
  <si>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</si>
  <si>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</si>
  <si>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</si>
  <si>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</si>
  <si>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</si>
  <si>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</si>
  <si>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</si>
  <si>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</si>
  <si>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</si>
  <si>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</si>
  <si>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</si>
  <si>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</si>
  <si>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</si>
  <si>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</si>
  <si>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</si>
  <si>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</si>
  <si>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</si>
  <si>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</si>
  <si>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</si>
  <si>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</si>
  <si>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</si>
  <si>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</si>
  <si>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</si>
  <si>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</si>
  <si>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</si>
  <si>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</si>
  <si>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</si>
  <si>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</si>
  <si>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</si>
  <si>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</si>
  <si>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</si>
  <si>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</si>
  <si>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</si>
  <si>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</si>
  <si>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</si>
  <si>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</si>
  <si>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</si>
  <si>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</si>
  <si>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</si>
  <si>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</si>
  <si>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</si>
  <si>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</si>
  <si>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</si>
  <si>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</si>
  <si>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</si>
  <si>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</si>
  <si>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</si>
  <si>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</si>
  <si>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</si>
  <si>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</si>
  <si>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</si>
  <si>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</si>
  <si>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</si>
  <si>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</si>
  <si>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</si>
  <si>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</si>
  <si>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</si>
  <si>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</si>
  <si>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</si>
  <si>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</si>
  <si>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</si>
  <si>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</si>
  <si>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</si>
  <si>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</si>
  <si>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</si>
  <si>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</si>
  <si>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</si>
  <si>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</si>
  <si>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</si>
  <si>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</si>
  <si>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</si>
  <si>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</si>
  <si>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</si>
  <si>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</si>
  <si>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</si>
  <si>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</si>
  <si>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</si>
  <si>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</si>
  <si>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</si>
  <si>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</si>
  <si>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</si>
  <si>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</si>
  <si>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</si>
  <si>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</si>
  <si>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</si>
  <si>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</si>
  <si>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</si>
  <si>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</si>
  <si>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</si>
  <si>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</si>
  <si>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</si>
  <si>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</si>
  <si>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</si>
  <si>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</si>
  <si>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</si>
  <si>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</si>
  <si>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</si>
  <si>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</si>
  <si>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</si>
  <si>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</si>
  <si>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</si>
  <si>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</si>
  <si>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</si>
  <si>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</si>
  <si>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</si>
  <si>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</si>
  <si>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</si>
  <si>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</si>
  <si>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</si>
  <si>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</si>
  <si>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</si>
  <si>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</si>
  <si>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</si>
  <si>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</si>
  <si>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</si>
  <si>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</si>
  <si>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</si>
  <si>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</si>
  <si>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</si>
  <si>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</si>
  <si>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</si>
  <si>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</si>
  <si>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</si>
  <si>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</si>
  <si>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</si>
  <si>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</si>
  <si>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</si>
  <si>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</si>
  <si>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</si>
  <si>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</si>
  <si>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</si>
  <si>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</si>
  <si>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</si>
  <si>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</si>
  <si>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</si>
  <si>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</si>
  <si>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</si>
  <si>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</si>
  <si>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</si>
  <si>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</si>
  <si>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</si>
  <si>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</si>
  <si>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</si>
  <si>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</si>
  <si>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</si>
  <si>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</si>
  <si>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</si>
  <si>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</si>
  <si>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</si>
  <si>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</si>
  <si>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</si>
  <si>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</si>
  <si>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</si>
  <si>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</si>
  <si>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</si>
  <si>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</si>
  <si>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</si>
  <si>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</si>
  <si>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</si>
  <si>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</si>
  <si>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</si>
  <si>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</si>
  <si>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</si>
  <si>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</si>
  <si>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</si>
  <si>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</si>
  <si>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</si>
  <si>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</si>
  <si>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</si>
  <si>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</si>
  <si>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</si>
  <si>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</si>
  <si>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</si>
  <si>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</si>
  <si>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</si>
  <si>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</si>
  <si>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</si>
  <si>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</si>
  <si>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</si>
  <si>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</si>
  <si>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</si>
  <si>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</si>
  <si>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</si>
  <si>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</si>
  <si>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</si>
  <si>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</si>
  <si>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</si>
  <si>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</si>
  <si>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</si>
  <si>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</si>
  <si>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</si>
  <si>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</si>
  <si>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</si>
  <si>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</si>
  <si>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</si>
  <si>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</si>
  <si>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</si>
  <si>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</si>
  <si>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</si>
  <si>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</si>
  <si>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</si>
  <si>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</si>
  <si>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</si>
  <si>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</si>
  <si>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</si>
  <si>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</si>
  <si>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</si>
  <si>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</si>
  <si>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</si>
  <si>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</si>
  <si>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</si>
  <si>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</si>
  <si>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</si>
  <si>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</si>
  <si>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</si>
  <si>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</si>
  <si>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</si>
  <si>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</si>
  <si>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</si>
  <si>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</si>
  <si>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</si>
  <si>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</si>
  <si>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</si>
  <si>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</si>
  <si>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</si>
  <si>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</si>
  <si>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</si>
  <si>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</si>
  <si>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</si>
  <si>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</si>
  <si>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</si>
  <si>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</si>
  <si>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</si>
  <si>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</si>
  <si>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</si>
  <si>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</si>
  <si>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</si>
  <si>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</si>
  <si>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</si>
  <si>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</si>
  <si>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</si>
  <si>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</si>
  <si>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</si>
  <si>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</si>
  <si>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</si>
  <si>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</si>
  <si>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</si>
  <si>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</si>
  <si>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</si>
  <si>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</si>
  <si>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</si>
  <si>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</si>
  <si>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</si>
  <si>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</si>
  <si>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</si>
  <si>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</si>
  <si>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</si>
  <si>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</si>
  <si>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</si>
  <si>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</si>
  <si>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</si>
  <si>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</si>
  <si>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</si>
  <si>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</si>
  <si>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</si>
  <si>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</si>
  <si>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</si>
  <si>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</si>
  <si>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</si>
  <si>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</si>
  <si>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</si>
  <si>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</si>
  <si>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</si>
  <si>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</si>
  <si>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</si>
  <si>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</si>
  <si>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</si>
  <si>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</si>
  <si>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</si>
  <si>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</si>
  <si>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</si>
  <si>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</si>
  <si>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</si>
  <si>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</si>
  <si>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</si>
  <si>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</si>
  <si>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</si>
  <si>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</si>
  <si>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</si>
  <si>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</si>
  <si>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</si>
  <si>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</si>
  <si>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</si>
  <si>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</si>
  <si>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</si>
  <si>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</si>
  <si>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</si>
  <si>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</si>
  <si>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</si>
  <si>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</si>
  <si>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</si>
  <si>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</si>
  <si>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</si>
  <si>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</si>
  <si>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</si>
  <si>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</si>
  <si>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</si>
  <si>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</si>
  <si>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</si>
  <si>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</si>
  <si>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</si>
  <si>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</si>
  <si>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</si>
  <si>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</si>
  <si>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</si>
  <si>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</si>
  <si>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</si>
  <si>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</si>
  <si>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</si>
  <si>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</si>
  <si>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</si>
  <si>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</si>
  <si>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</si>
  <si>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</si>
  <si>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</si>
  <si>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</si>
  <si>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</si>
  <si>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</si>
  <si>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</si>
  <si>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</si>
  <si>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</si>
  <si>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</si>
  <si>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</si>
  <si>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</si>
  <si>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</si>
  <si>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</si>
  <si>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</si>
  <si>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</si>
  <si>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</si>
  <si>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</si>
  <si>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</si>
  <si>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</si>
  <si>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</si>
  <si>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</si>
  <si>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</si>
  <si>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</si>
  <si>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</si>
  <si>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</si>
  <si>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</si>
  <si>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</si>
  <si>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</si>
  <si>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</si>
  <si>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</si>
  <si>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</si>
  <si>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</si>
  <si>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</si>
  <si>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</si>
  <si>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</si>
  <si>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</si>
  <si>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</si>
  <si>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</si>
  <si>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</si>
  <si>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</si>
  <si>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</si>
  <si>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</si>
  <si>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</si>
  <si>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</si>
  <si>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</si>
  <si>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</si>
  <si>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</si>
  <si>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</si>
  <si>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</si>
  <si>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</si>
  <si>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</si>
  <si>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</si>
  <si>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</si>
  <si>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</si>
  <si>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</si>
  <si>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</si>
  <si>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</si>
  <si>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</si>
  <si>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</si>
  <si>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</si>
  <si>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</si>
  <si>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</si>
  <si>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</si>
  <si>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</si>
  <si>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</si>
  <si>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</si>
  <si>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</si>
  <si>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</si>
  <si>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</si>
  <si>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</si>
  <si>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</si>
  <si>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</si>
  <si>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</si>
  <si>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</si>
  <si>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</si>
  <si>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</si>
  <si>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</si>
  <si>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</si>
  <si>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</si>
  <si>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</si>
  <si>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</si>
  <si>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</si>
  <si>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</si>
  <si>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</si>
  <si>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</si>
  <si>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</si>
  <si>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</si>
  <si>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</si>
  <si>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</si>
  <si>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</si>
  <si>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</si>
  <si>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</si>
  <si>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</si>
  <si>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</si>
  <si>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</si>
  <si>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</si>
  <si>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</si>
  <si>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</si>
  <si>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</si>
  <si>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</si>
  <si>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</si>
  <si>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</si>
  <si>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</si>
  <si>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</si>
  <si>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</si>
  <si>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</si>
  <si>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</si>
  <si>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</si>
  <si>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</si>
  <si>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</si>
  <si>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</si>
  <si>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</si>
  <si>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</si>
  <si>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</si>
  <si>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</si>
  <si>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</si>
  <si>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</si>
  <si>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</si>
  <si>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</si>
  <si>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</si>
  <si>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</si>
  <si>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</si>
  <si>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</si>
  <si>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</si>
  <si>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</si>
  <si>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</si>
  <si>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</si>
  <si>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</si>
  <si>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</si>
  <si>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</si>
  <si>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</si>
  <si>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</si>
  <si>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</si>
  <si>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</si>
  <si>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</si>
  <si>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</si>
  <si>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</si>
  <si>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</si>
  <si>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</si>
  <si>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</si>
  <si>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</si>
  <si>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</si>
  <si>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</si>
  <si>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</si>
  <si>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</si>
  <si>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</si>
  <si>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</si>
  <si>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</si>
  <si>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</si>
  <si>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</si>
  <si>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</si>
  <si>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</si>
  <si>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</si>
  <si>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</si>
  <si>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</si>
  <si>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</si>
  <si>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</si>
  <si>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</si>
  <si>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</si>
  <si>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</si>
  <si>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</si>
  <si>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</si>
  <si>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</si>
  <si>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</si>
  <si>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</si>
  <si>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</si>
  <si>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</si>
  <si>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</si>
  <si>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</si>
  <si>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</si>
  <si>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</si>
  <si>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</si>
  <si>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</si>
  <si>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</si>
  <si>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</si>
  <si>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</si>
  <si>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</si>
  <si>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</si>
  <si>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</si>
  <si>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</si>
  <si>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</si>
  <si>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</si>
  <si>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</si>
  <si>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</si>
  <si>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</si>
  <si>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</si>
  <si>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</si>
  <si>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</si>
  <si>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</si>
  <si>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</si>
  <si>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</si>
  <si>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</si>
  <si>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</si>
  <si>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</si>
  <si>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</si>
  <si>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</si>
  <si>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</si>
  <si>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</si>
  <si>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</si>
  <si>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</si>
  <si>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</si>
  <si>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</si>
  <si>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</si>
  <si>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</si>
  <si>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</si>
  <si>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</si>
  <si>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</si>
  <si>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</si>
  <si>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</si>
  <si>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</si>
  <si>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</si>
  <si>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</si>
  <si>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</si>
  <si>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</si>
  <si>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</si>
  <si>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</si>
  <si>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</si>
  <si>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</si>
  <si>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</si>
  <si>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</si>
  <si>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</si>
  <si>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</si>
  <si>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</si>
  <si>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</si>
  <si>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</si>
  <si>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</si>
  <si>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</si>
  <si>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</si>
  <si>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</si>
  <si>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</si>
  <si>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</si>
  <si>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</si>
  <si>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</si>
  <si>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</si>
  <si>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</si>
  <si>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</si>
  <si>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</si>
  <si>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</si>
  <si>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</si>
  <si>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</si>
  <si>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</si>
  <si>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</si>
  <si>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</si>
  <si>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</si>
  <si>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</si>
  <si>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</si>
  <si>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</si>
  <si>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</si>
  <si>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</si>
  <si>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</si>
  <si>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</si>
  <si>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</si>
  <si>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</si>
  <si>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</si>
  <si>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</si>
  <si>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</si>
  <si>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</si>
  <si>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</si>
  <si>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</si>
  <si>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</si>
  <si>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</si>
  <si>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</si>
  <si>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</si>
  <si>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</si>
  <si>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</si>
  <si>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</si>
  <si>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</si>
  <si>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</si>
  <si>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</si>
  <si>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</si>
  <si>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</si>
  <si>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</si>
  <si>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</si>
  <si>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</si>
  <si>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</si>
  <si>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</si>
  <si>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</si>
  <si>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</si>
  <si>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</si>
  <si>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</si>
  <si>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</si>
  <si>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</si>
  <si>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</si>
  <si>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</si>
  <si>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</si>
  <si>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</si>
  <si>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</si>
  <si>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</si>
  <si>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</si>
  <si>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</si>
  <si>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</si>
  <si>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</si>
  <si>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</si>
  <si>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</si>
  <si>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</si>
  <si>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</si>
  <si>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</si>
  <si>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</si>
  <si>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</si>
  <si>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</si>
  <si>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</si>
  <si>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</si>
  <si>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</si>
  <si>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</si>
  <si>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</si>
  <si>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</si>
  <si>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</si>
  <si>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</si>
  <si>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</si>
  <si>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</si>
  <si>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</si>
  <si>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</si>
  <si>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</si>
  <si>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</si>
  <si>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</si>
  <si>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</si>
  <si>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</si>
  <si>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</si>
  <si>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</si>
  <si>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</si>
  <si>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</si>
  <si>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</si>
  <si>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</si>
  <si>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</si>
  <si>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</si>
  <si>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</si>
  <si>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</si>
  <si>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</si>
  <si>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</si>
  <si>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</si>
  <si>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</si>
  <si>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</si>
  <si>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</si>
  <si>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</si>
  <si>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</si>
  <si>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</si>
  <si>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</si>
  <si>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</si>
  <si>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</si>
  <si>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</si>
  <si>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</si>
  <si>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</si>
  <si>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</si>
  <si>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</si>
  <si>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</si>
  <si>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</si>
  <si>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</si>
  <si>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</si>
  <si>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</si>
  <si>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</si>
  <si>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</si>
  <si>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</si>
  <si>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</si>
  <si>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</si>
  <si>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</si>
  <si>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</si>
  <si>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</si>
  <si>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</si>
  <si>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</si>
  <si>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</si>
  <si>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</si>
  <si>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</si>
  <si>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</si>
  <si>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</si>
  <si>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</si>
  <si>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</si>
  <si>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</si>
  <si>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</si>
  <si>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</si>
  <si>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</si>
  <si>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</si>
  <si>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</si>
  <si>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</si>
  <si>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</si>
  <si>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</si>
  <si>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</si>
  <si>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</si>
  <si>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</si>
  <si>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</si>
  <si>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</si>
  <si>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</si>
  <si>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</si>
  <si>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</si>
  <si>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</si>
  <si>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</si>
  <si>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</si>
  <si>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</si>
  <si>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</si>
  <si>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</si>
  <si>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</si>
  <si>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</si>
  <si>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</si>
  <si>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</si>
  <si>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</si>
  <si>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</si>
  <si>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</si>
  <si>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</si>
  <si>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</si>
  <si>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</si>
  <si>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</si>
  <si>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</si>
  <si>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</si>
  <si>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</si>
  <si>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</si>
  <si>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</si>
  <si>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</si>
  <si>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</si>
  <si>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</si>
  <si>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</si>
  <si>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</si>
  <si>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</si>
  <si>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</si>
  <si>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</si>
  <si>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</si>
  <si>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</si>
  <si>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</si>
  <si>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</si>
  <si>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</si>
  <si>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</si>
  <si>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</si>
  <si>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</si>
  <si>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</si>
  <si>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</si>
  <si>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</si>
  <si>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</si>
  <si>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</si>
  <si>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</si>
  <si>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</si>
  <si>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</si>
  <si>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</si>
  <si>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</si>
  <si>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</si>
  <si>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</si>
  <si>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</si>
  <si>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</si>
  <si>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</si>
  <si>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</si>
  <si>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</si>
  <si>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</si>
  <si>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</si>
  <si>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</si>
  <si>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</si>
  <si>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</si>
  <si>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</si>
  <si>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</si>
  <si>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</si>
  <si>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</si>
  <si>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</si>
  <si>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</si>
  <si>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</si>
  <si>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</si>
  <si>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</si>
  <si>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</si>
  <si>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</si>
  <si>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</si>
  <si>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</si>
  <si>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</si>
  <si>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</si>
  <si>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</si>
  <si>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</si>
  <si>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</si>
  <si>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</si>
  <si>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</si>
  <si>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</si>
  <si>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</si>
  <si>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</si>
  <si>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</si>
  <si>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</si>
  <si>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</si>
  <si>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</si>
  <si>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</si>
  <si>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</si>
  <si>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</si>
  <si>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</si>
  <si>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</si>
  <si>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</si>
  <si>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</si>
  <si>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</si>
  <si>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</si>
  <si>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</si>
  <si>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</si>
  <si>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</si>
  <si>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</si>
  <si>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</si>
  <si>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</si>
  <si>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</si>
  <si>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</si>
  <si>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</si>
  <si>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</si>
  <si>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</si>
  <si>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</si>
  <si>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</si>
  <si>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</si>
  <si>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</si>
  <si>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</si>
  <si>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</si>
  <si>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</si>
  <si>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</si>
  <si>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</si>
  <si>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</si>
  <si>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</si>
  <si>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</si>
  <si>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</si>
  <si>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</si>
  <si>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</si>
  <si>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</si>
  <si>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</si>
  <si>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</si>
  <si>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</si>
  <si>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</si>
  <si>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</si>
  <si>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</si>
  <si>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</si>
  <si>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</si>
  <si>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</si>
  <si>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</si>
  <si>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</si>
  <si>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</si>
  <si>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</si>
  <si>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</si>
  <si>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</si>
  <si>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</si>
  <si>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</si>
  <si>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</si>
  <si>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</si>
  <si>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</si>
  <si>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</si>
  <si>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</si>
  <si>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</si>
  <si>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</si>
  <si>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</si>
  <si>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</si>
  <si>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</si>
  <si>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</si>
  <si>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</si>
  <si>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</si>
  <si>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</si>
  <si>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</si>
  <si>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</si>
  <si>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</si>
  <si>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</si>
  <si>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</si>
  <si>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</si>
  <si>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</si>
  <si>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</si>
  <si>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</si>
  <si>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</si>
  <si>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</si>
  <si>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</si>
  <si>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</si>
  <si>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</si>
  <si>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</si>
  <si>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</si>
  <si>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</si>
  <si>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</si>
  <si>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</si>
  <si>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</si>
  <si>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</si>
  <si>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</si>
  <si>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</si>
  <si>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</si>
  <si>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</si>
  <si>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</si>
  <si>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</si>
  <si>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</si>
  <si>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</si>
  <si>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</si>
  <si>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</si>
  <si>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</si>
  <si>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</si>
  <si>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</si>
  <si>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</si>
  <si>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</si>
  <si>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</si>
  <si>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</si>
  <si>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</si>
  <si>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</si>
  <si>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</si>
  <si>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</si>
  <si>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</si>
  <si>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</si>
  <si>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</si>
  <si>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</si>
  <si>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</si>
  <si>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</si>
  <si>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</si>
  <si>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</si>
  <si>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</si>
  <si>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</si>
  <si>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</si>
  <si>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</si>
  <si>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</si>
  <si>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</si>
  <si>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</si>
  <si>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</si>
  <si>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</si>
  <si>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</si>
  <si>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</si>
  <si>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</si>
  <si>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</si>
  <si>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</si>
  <si>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</si>
  <si>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</si>
  <si>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</si>
  <si>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</si>
  <si>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</si>
  <si>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</si>
  <si>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</si>
  <si>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</si>
  <si>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</si>
  <si>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</si>
  <si>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</si>
  <si>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</si>
  <si>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</si>
  <si>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</si>
  <si>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</si>
  <si>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</si>
  <si>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</si>
  <si>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</si>
  <si>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</si>
  <si>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</si>
  <si>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</si>
  <si>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</si>
  <si>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</si>
  <si>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</si>
  <si>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</si>
  <si>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</si>
  <si>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</si>
  <si>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</si>
  <si>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</si>
  <si>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</si>
  <si>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</si>
  <si>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</si>
  <si>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</si>
  <si>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</si>
  <si>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</si>
  <si>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</si>
  <si>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</si>
  <si>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</si>
  <si>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</si>
  <si>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</si>
  <si>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</si>
  <si>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</si>
  <si>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</si>
  <si>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</si>
  <si>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</si>
  <si>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</si>
  <si>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</si>
  <si>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</si>
  <si>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</si>
  <si>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</si>
  <si>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</si>
  <si>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</si>
  <si>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</si>
  <si>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</si>
  <si>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</si>
  <si>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</si>
  <si>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</si>
  <si>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</si>
  <si>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</si>
  <si>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</si>
  <si>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</si>
  <si>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</si>
  <si>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</si>
  <si>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</si>
  <si>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</si>
  <si>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</si>
  <si>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</si>
  <si>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</si>
  <si>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</si>
  <si>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</si>
  <si>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</si>
  <si>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</si>
  <si>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</si>
  <si>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</si>
  <si>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</si>
  <si>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</si>
  <si>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</si>
  <si>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</si>
  <si>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</si>
  <si>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</si>
  <si>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</si>
  <si>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</si>
  <si>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</si>
  <si>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</si>
  <si>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</si>
  <si>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</si>
  <si>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</si>
  <si>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</si>
  <si>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</si>
  <si>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</si>
  <si>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</si>
  <si>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</si>
  <si>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</si>
  <si>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</si>
  <si>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</si>
  <si>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</si>
  <si>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</si>
  <si>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</si>
  <si>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</si>
  <si>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</si>
  <si>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</si>
  <si>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</si>
  <si>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</si>
  <si>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</si>
  <si>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</si>
  <si>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</si>
  <si>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</si>
  <si>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</si>
  <si>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</si>
  <si>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</si>
  <si>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</si>
  <si>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</si>
  <si>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</si>
  <si>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</si>
  <si>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</si>
  <si>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</si>
  <si>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</si>
  <si>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</si>
  <si>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</si>
  <si>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</si>
  <si>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</si>
  <si>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</si>
  <si>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</si>
  <si>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</si>
  <si>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</si>
  <si>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</si>
  <si>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</si>
  <si>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</si>
  <si>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</si>
  <si>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</si>
  <si>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</si>
  <si>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</si>
  <si>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</si>
  <si>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</si>
  <si>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</si>
  <si>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</si>
  <si>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</si>
  <si>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</si>
  <si>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</si>
  <si>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</si>
  <si>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</si>
  <si>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</si>
  <si>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</si>
  <si>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</si>
  <si>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</si>
  <si>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</si>
  <si>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</si>
  <si>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</si>
  <si>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</si>
  <si>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</si>
  <si>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</si>
  <si>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</si>
  <si>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</si>
  <si>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</si>
  <si>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</si>
  <si>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</si>
  <si>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</si>
  <si>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</si>
  <si>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</si>
  <si>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</si>
  <si>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</si>
  <si>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</si>
  <si>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</si>
  <si>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</si>
  <si>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</si>
  <si>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</si>
  <si>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</si>
  <si>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</si>
  <si>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</si>
  <si>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</si>
  <si>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</si>
  <si>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</si>
  <si>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</si>
  <si>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</si>
  <si>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</si>
  <si>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</si>
  <si>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</si>
  <si>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</si>
  <si>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</si>
  <si>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</si>
  <si>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</si>
  <si>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</si>
  <si>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</si>
  <si>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</si>
  <si>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</si>
  <si>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</si>
  <si>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</si>
  <si>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</si>
  <si>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</si>
  <si>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</si>
  <si>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</si>
  <si>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</si>
  <si>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</si>
  <si>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</si>
  <si>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</si>
  <si>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</si>
  <si>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</si>
  <si>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</si>
  <si>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</si>
  <si>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</si>
  <si>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</si>
  <si>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</si>
  <si>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</si>
  <si>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</si>
  <si>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</si>
  <si>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</si>
  <si>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</si>
  <si>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</si>
  <si>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</si>
  <si>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</si>
  <si>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</si>
  <si>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</si>
  <si>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</si>
  <si>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</si>
  <si>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</si>
  <si>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</si>
  <si>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</si>
  <si>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</si>
  <si>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</si>
  <si>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</si>
  <si>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</si>
  <si>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</si>
  <si>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</si>
  <si>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</si>
  <si>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</si>
  <si>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</si>
  <si>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</si>
  <si>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</si>
  <si>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</si>
  <si>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</si>
  <si>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</si>
  <si>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</si>
  <si>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</si>
  <si>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</si>
  <si>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</si>
  <si>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</si>
  <si>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</si>
  <si>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</si>
  <si>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</si>
  <si>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</si>
  <si>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</si>
  <si>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</si>
  <si>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</si>
  <si>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</si>
  <si>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</si>
  <si>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</si>
  <si>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</si>
  <si>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</si>
  <si>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</si>
  <si>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</si>
  <si>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</si>
  <si>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</si>
  <si>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</si>
  <si>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</si>
  <si>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</si>
  <si>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</si>
  <si>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</si>
  <si>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</si>
  <si>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</si>
  <si>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</si>
  <si>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</si>
  <si>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</si>
  <si>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</si>
  <si>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</si>
  <si>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</si>
  <si>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</si>
  <si>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</si>
  <si>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</si>
  <si>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</si>
  <si>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</si>
  <si>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</si>
  <si>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</si>
  <si>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</si>
  <si>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</si>
  <si>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</si>
  <si>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</si>
  <si>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</si>
  <si>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</si>
  <si>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</si>
  <si>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</si>
  <si>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</si>
  <si>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</si>
  <si>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</si>
  <si>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</si>
  <si>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</si>
  <si>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</si>
  <si>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</si>
  <si>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</si>
  <si>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</si>
  <si>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</si>
  <si>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</si>
  <si>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</si>
  <si>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</si>
  <si>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</si>
  <si>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</si>
  <si>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</si>
  <si>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</si>
  <si>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</si>
  <si>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</si>
  <si>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</si>
  <si>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</si>
  <si>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</si>
  <si>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</si>
  <si>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</si>
  <si>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</si>
  <si>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</si>
  <si>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</si>
  <si>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</si>
  <si>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</si>
  <si>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</si>
  <si>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</si>
  <si>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</si>
  <si>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</si>
  <si>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</si>
  <si>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</si>
  <si>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</si>
  <si>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</si>
  <si>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</si>
  <si>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</si>
  <si>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</si>
  <si>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</si>
  <si>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</si>
  <si>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</si>
  <si>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</si>
  <si>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</si>
  <si>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</si>
  <si>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</si>
  <si>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</si>
  <si>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</si>
  <si>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</si>
  <si>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</si>
  <si>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</si>
  <si>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</si>
  <si>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</si>
  <si>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</si>
  <si>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</si>
  <si>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</si>
  <si>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</si>
  <si>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</si>
  <si>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</si>
  <si>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</si>
  <si>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</si>
  <si>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</si>
  <si>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</si>
  <si>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</si>
  <si>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</si>
  <si>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</si>
  <si>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</si>
  <si>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</si>
  <si>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</si>
  <si>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</si>
  <si>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</si>
  <si>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</si>
  <si>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</si>
  <si>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</si>
  <si>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</si>
  <si>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</si>
  <si>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</si>
  <si>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</si>
  <si>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</si>
  <si>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</si>
  <si>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</si>
  <si>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</si>
  <si>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</si>
  <si>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</si>
  <si>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</si>
  <si>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</si>
  <si>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</si>
  <si>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</si>
  <si>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</si>
  <si>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</si>
  <si>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</si>
  <si>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</si>
  <si>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</si>
  <si>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</si>
  <si>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</si>
  <si>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</si>
  <si>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</si>
  <si>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</si>
  <si>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</si>
  <si>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</si>
  <si>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</si>
  <si>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</si>
  <si>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</si>
  <si>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</si>
  <si>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</si>
  <si>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</si>
  <si>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</si>
  <si>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</si>
  <si>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</si>
  <si>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</si>
  <si>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</si>
  <si>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</si>
  <si>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</si>
  <si>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</si>
  <si>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</si>
  <si>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</si>
  <si>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</si>
  <si>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</si>
  <si>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</si>
  <si>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</si>
  <si>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</si>
  <si>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</si>
  <si>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</si>
  <si>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</si>
  <si>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</si>
  <si>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</si>
  <si>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</si>
  <si>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</si>
  <si>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</si>
  <si>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</si>
  <si>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</si>
  <si>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</si>
  <si>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</si>
  <si>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</si>
  <si>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</si>
  <si>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</si>
  <si>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</si>
  <si>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</si>
  <si>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</si>
  <si>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</si>
  <si>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</si>
  <si>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</si>
  <si>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</si>
  <si>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</si>
  <si>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</si>
  <si>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</si>
  <si>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</si>
  <si>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</si>
  <si>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</si>
  <si>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</si>
  <si>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</si>
  <si>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</si>
  <si>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</si>
  <si>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</si>
  <si>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</si>
  <si>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</si>
  <si>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</si>
  <si>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</si>
  <si>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</si>
  <si>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</si>
  <si>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</si>
  <si>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</si>
  <si>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</si>
  <si>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</si>
  <si>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</si>
  <si>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</si>
  <si>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</si>
  <si>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</si>
  <si>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</si>
  <si>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</si>
  <si>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</si>
  <si>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</si>
  <si>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</si>
  <si>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</si>
  <si>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</si>
  <si>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</si>
  <si>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</si>
  <si>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</si>
  <si>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</si>
  <si>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</si>
  <si>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</si>
  <si>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</si>
  <si>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</si>
  <si>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</si>
  <si>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</si>
  <si>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</si>
  <si>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</si>
  <si>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</si>
  <si>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</si>
  <si>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</si>
  <si>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</si>
  <si>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</si>
  <si>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</si>
  <si>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</si>
  <si>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</si>
  <si>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</si>
  <si>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</si>
  <si>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</si>
  <si>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</si>
  <si>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</si>
  <si>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</si>
  <si>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</si>
  <si>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</si>
  <si>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</si>
  <si>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</si>
  <si>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</si>
  <si>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</si>
  <si>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</si>
  <si>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</si>
  <si>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</si>
  <si>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</si>
  <si>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</si>
  <si>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</si>
  <si>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</si>
  <si>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</si>
  <si>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</si>
  <si>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</si>
  <si>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</si>
  <si>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</si>
  <si>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</si>
  <si>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</si>
  <si>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</si>
  <si>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</si>
  <si>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</si>
  <si>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</si>
  <si>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</si>
  <si>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</si>
  <si>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</si>
  <si>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</si>
  <si>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</si>
  <si>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</si>
  <si>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</si>
  <si>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</si>
  <si>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</si>
  <si>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</si>
  <si>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</si>
  <si>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</si>
  <si>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</si>
  <si>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</si>
  <si>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</si>
  <si>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</si>
  <si>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</si>
  <si>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</si>
  <si>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</si>
  <si>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</si>
  <si>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</si>
  <si>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</si>
  <si>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</si>
  <si>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</si>
  <si>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</si>
  <si>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</si>
  <si>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</si>
  <si>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</si>
  <si>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</si>
  <si>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</si>
  <si>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</si>
  <si>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</si>
  <si>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</si>
  <si>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</si>
  <si>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</si>
  <si>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</si>
  <si>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</si>
  <si>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</si>
  <si>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</si>
  <si>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</si>
  <si>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</si>
  <si>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</si>
  <si>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</si>
  <si>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</si>
  <si>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</si>
  <si>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</si>
  <si>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</si>
  <si>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</si>
  <si>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</si>
  <si>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</si>
  <si>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</si>
  <si>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</si>
  <si>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</si>
  <si>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</si>
  <si>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</si>
  <si>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</si>
  <si>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</si>
  <si>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</si>
  <si>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</si>
  <si>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</si>
  <si>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</si>
  <si>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</si>
  <si>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</si>
  <si>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</si>
  <si>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</si>
  <si>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</si>
  <si>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</si>
  <si>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</si>
  <si>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</si>
  <si>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</si>
  <si>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</si>
  <si>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</si>
  <si>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</si>
  <si>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</si>
  <si>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</si>
  <si>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</si>
  <si>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</si>
  <si>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</si>
  <si>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</si>
  <si>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</si>
  <si>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</si>
  <si>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</si>
  <si>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</si>
  <si>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</si>
  <si>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</si>
  <si>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</si>
  <si>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</si>
  <si>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</si>
  <si>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</si>
  <si>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</si>
  <si>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</si>
  <si>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</si>
  <si>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</si>
  <si>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</si>
  <si>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</si>
  <si>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</si>
  <si>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</si>
  <si>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</si>
  <si>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</si>
  <si>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</si>
  <si>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</si>
  <si>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</si>
  <si>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</si>
  <si>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</si>
  <si>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</si>
  <si>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</si>
  <si>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</si>
  <si>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</si>
  <si>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</si>
  <si>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</si>
  <si>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</si>
  <si>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</si>
  <si>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</si>
  <si>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</si>
  <si>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</si>
  <si>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</si>
  <si>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</si>
  <si>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</si>
  <si>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</si>
  <si>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</si>
  <si>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</si>
  <si>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</si>
  <si>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</si>
  <si>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</si>
  <si>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</si>
  <si>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</si>
  <si>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</si>
  <si>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</si>
  <si>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</si>
  <si>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</si>
  <si>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</si>
  <si>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</si>
  <si>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</si>
  <si>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</si>
  <si>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</si>
  <si>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</si>
  <si>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</si>
  <si>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</si>
  <si>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</si>
  <si>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</si>
  <si>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</si>
  <si>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</si>
  <si>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</si>
  <si>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</si>
  <si>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</si>
  <si>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</si>
  <si>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</si>
  <si>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</si>
  <si>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</si>
  <si>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</si>
  <si>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</si>
  <si>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</si>
  <si>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</si>
  <si>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</si>
  <si>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</si>
  <si>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</si>
  <si>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</si>
  <si>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</si>
  <si>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</si>
  <si>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</si>
  <si>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</si>
  <si>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</si>
  <si>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</si>
  <si>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</si>
  <si>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</si>
  <si>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</si>
  <si>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</si>
  <si>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</si>
  <si>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</si>
  <si>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</si>
  <si>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</si>
  <si>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</si>
  <si>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</si>
  <si>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</si>
  <si>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</si>
  <si>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</si>
  <si>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</si>
  <si>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</si>
  <si>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</si>
  <si>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</si>
  <si>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</si>
  <si>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</si>
  <si>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</si>
  <si>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</si>
  <si>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</si>
  <si>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</si>
  <si>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</si>
  <si>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</si>
  <si>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</si>
  <si>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</si>
  <si>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</si>
  <si>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</si>
  <si>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</si>
  <si>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</si>
  <si>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</si>
  <si>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</si>
  <si>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</si>
  <si>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</si>
  <si>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</si>
  <si>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</si>
  <si>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</si>
  <si>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</si>
  <si>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</si>
  <si>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</si>
  <si>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</si>
  <si>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</si>
  <si>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</si>
  <si>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</si>
  <si>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</si>
  <si>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</si>
  <si>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</si>
  <si>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</si>
  <si>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</si>
  <si>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</si>
  <si>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</si>
  <si>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</si>
  <si>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</si>
  <si>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</si>
  <si>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</si>
  <si>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</si>
  <si>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</si>
  <si>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</si>
  <si>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</si>
  <si>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</si>
  <si>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</si>
  <si>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</si>
  <si>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</si>
  <si>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</si>
  <si>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</si>
  <si>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</si>
  <si>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</si>
  <si>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</si>
  <si>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</si>
  <si>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</si>
  <si>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</si>
  <si>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</si>
  <si>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</si>
  <si>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</si>
  <si>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</si>
  <si>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</si>
  <si>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</si>
  <si>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</si>
  <si>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</si>
  <si>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</si>
  <si>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</si>
  <si>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</si>
  <si>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</si>
  <si>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</si>
  <si>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</si>
  <si>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</si>
  <si>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</si>
  <si>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</si>
  <si>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</si>
  <si>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</si>
  <si>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</si>
  <si>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</si>
  <si>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</si>
  <si>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</si>
  <si>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</si>
  <si>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</si>
  <si>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</si>
  <si>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</si>
  <si>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</si>
  <si>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</si>
  <si>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</si>
  <si>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</si>
  <si>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</si>
  <si>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</si>
  <si>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</si>
  <si>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</si>
  <si>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</si>
  <si>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</si>
  <si>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</si>
  <si>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</si>
  <si>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</si>
  <si>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</si>
  <si>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</si>
  <si>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</si>
  <si>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</si>
  <si>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</si>
  <si>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</si>
  <si>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</si>
  <si>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</si>
  <si>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</si>
  <si>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</si>
  <si>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</si>
  <si>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</si>
  <si>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</si>
  <si>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</si>
  <si>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</si>
  <si>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</si>
  <si>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</si>
  <si>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</si>
  <si>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</si>
  <si>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</si>
  <si>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</si>
  <si>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</si>
  <si>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</si>
  <si>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</si>
  <si>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</si>
  <si>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</si>
  <si>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</si>
  <si>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</si>
  <si>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</si>
  <si>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</si>
  <si>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</si>
  <si>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</si>
  <si>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</si>
  <si>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</si>
  <si>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</si>
  <si>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</si>
  <si>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</si>
  <si>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</si>
  <si>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</si>
  <si>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</si>
  <si>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</si>
  <si>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</si>
  <si>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</si>
  <si>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</si>
  <si>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</si>
  <si>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</si>
  <si>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</si>
  <si>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</si>
  <si>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</si>
  <si>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</si>
  <si>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</si>
  <si>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</si>
  <si>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</si>
  <si>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</si>
  <si>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</si>
  <si>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</si>
  <si>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</si>
  <si>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</si>
  <si>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</si>
  <si>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</si>
  <si>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</si>
  <si>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</si>
  <si>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</si>
  <si>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</si>
  <si>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</si>
  <si>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</si>
  <si>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</si>
  <si>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</si>
  <si>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</si>
  <si>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</si>
  <si>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</si>
  <si>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</si>
  <si>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</si>
  <si>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</si>
  <si>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</si>
  <si>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</si>
  <si>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</si>
  <si>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</si>
  <si>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</si>
  <si>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</si>
  <si>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</si>
  <si>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</si>
  <si>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</si>
  <si>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</si>
  <si>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</si>
  <si>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</si>
  <si>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</si>
  <si>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</si>
  <si>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</si>
  <si>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</si>
  <si>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</si>
  <si>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</si>
  <si>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</si>
  <si>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</si>
  <si>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</si>
  <si>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</si>
  <si>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</si>
  <si>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</si>
  <si>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</si>
  <si>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</si>
  <si>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</si>
  <si>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</si>
  <si>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</si>
  <si>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</si>
  <si>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</si>
  <si>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</si>
  <si>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</si>
  <si>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</si>
  <si>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</si>
  <si>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</si>
  <si>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</si>
  <si>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</si>
  <si>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</si>
  <si>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</si>
  <si>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</si>
  <si>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</si>
  <si>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</si>
  <si>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</si>
  <si>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</si>
  <si>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</si>
  <si>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</si>
  <si>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</si>
  <si>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</si>
  <si>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</si>
  <si>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</si>
  <si>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</si>
  <si>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</si>
  <si>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</si>
  <si>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</si>
  <si>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</si>
  <si>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</si>
  <si>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</si>
  <si>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</si>
  <si>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</si>
  <si>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</si>
  <si>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</si>
  <si>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</si>
  <si>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</si>
  <si>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</si>
  <si>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</si>
  <si>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</si>
  <si>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</si>
  <si>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</si>
  <si>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</si>
  <si>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</si>
  <si>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</si>
  <si>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</si>
  <si>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</si>
  <si>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</si>
  <si>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</si>
  <si>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</si>
  <si>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</si>
  <si>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</si>
  <si>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</si>
  <si>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</si>
  <si>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</si>
  <si>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</si>
  <si>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</si>
  <si>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</si>
  <si>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</si>
  <si>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</si>
  <si>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</si>
  <si>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</si>
  <si>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</si>
  <si>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</si>
  <si>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</si>
  <si>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</si>
  <si>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</si>
  <si>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</si>
  <si>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</si>
  <si>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</si>
  <si>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</si>
  <si>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</si>
  <si>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</si>
  <si>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</si>
  <si>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</si>
  <si>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</si>
  <si>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</si>
  <si>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</si>
  <si>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</si>
  <si>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</si>
  <si>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</si>
  <si>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</si>
  <si>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</si>
  <si>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</si>
  <si>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</si>
  <si>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</si>
  <si>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</si>
  <si>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</si>
  <si>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</si>
  <si>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</si>
  <si>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</si>
  <si>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</si>
  <si>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</si>
  <si>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</si>
  <si>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</si>
  <si>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</si>
  <si>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</si>
  <si>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</si>
  <si>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</si>
  <si>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</si>
  <si>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</si>
  <si>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</si>
  <si>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</si>
  <si>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</si>
  <si>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</si>
  <si>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</si>
  <si>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</si>
  <si>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</si>
  <si>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</si>
  <si>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</si>
  <si>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</si>
  <si>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</si>
  <si>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</si>
  <si>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</si>
  <si>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</si>
  <si>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</si>
  <si>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</si>
  <si>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</si>
  <si>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</si>
  <si>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</si>
  <si>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</si>
  <si>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</si>
  <si>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</si>
  <si>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</si>
  <si>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</si>
  <si>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</si>
  <si>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</si>
  <si>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</si>
  <si>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</si>
  <si>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</si>
  <si>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</si>
  <si>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</si>
  <si>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</si>
  <si>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</si>
  <si>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</si>
  <si>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</si>
  <si>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</si>
  <si>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</si>
  <si>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</si>
  <si>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</si>
  <si>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</si>
  <si>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</si>
  <si>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</si>
  <si>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</si>
  <si>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</si>
  <si>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</si>
  <si>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</si>
  <si>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</si>
  <si>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</si>
  <si>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</si>
  <si>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</si>
  <si>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</si>
  <si>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</si>
  <si>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</si>
  <si>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</si>
  <si>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</si>
  <si>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</si>
  <si>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</si>
  <si>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</si>
  <si>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</si>
  <si>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</si>
  <si>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</si>
  <si>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</si>
  <si>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</si>
  <si>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</si>
  <si>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</si>
  <si>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</si>
  <si>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</si>
  <si>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</si>
  <si>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</si>
  <si>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</si>
  <si>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</si>
  <si>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</si>
  <si>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</si>
  <si>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</si>
  <si>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</si>
  <si>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</si>
  <si>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</si>
  <si>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</si>
  <si>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</si>
  <si>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</si>
  <si>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</si>
  <si>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</si>
  <si>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</si>
  <si>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</si>
  <si>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</si>
  <si>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</si>
  <si>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</si>
  <si>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</si>
  <si>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</si>
  <si>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</si>
  <si>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</si>
  <si>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</si>
  <si>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</si>
  <si>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</si>
  <si>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</si>
  <si>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</si>
  <si>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</si>
  <si>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</si>
  <si>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</si>
  <si>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</si>
  <si>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</si>
  <si>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</si>
  <si>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</si>
  <si>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</si>
  <si>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</si>
  <si>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</si>
  <si>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</si>
  <si>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</si>
  <si>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</si>
  <si>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</si>
  <si>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</si>
  <si>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</si>
  <si>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</si>
  <si>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</si>
  <si>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</si>
  <si>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</si>
  <si>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</si>
  <si>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</si>
  <si>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</si>
  <si>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</si>
  <si>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</si>
  <si>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</si>
  <si>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</si>
  <si>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</si>
  <si>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</si>
  <si>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</si>
  <si>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</si>
  <si>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</si>
  <si>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</si>
  <si>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</si>
  <si>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</si>
  <si>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</si>
  <si>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</si>
  <si>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</si>
  <si>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</si>
  <si>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</si>
  <si>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</si>
  <si>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</si>
  <si>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</si>
  <si>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</si>
  <si>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</si>
  <si>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</si>
  <si>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</si>
  <si>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</si>
  <si>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</si>
  <si>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</si>
  <si>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</si>
  <si>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</si>
  <si>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</si>
  <si>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</si>
  <si>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</si>
  <si>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</si>
  <si>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</si>
  <si>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</si>
  <si>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</si>
  <si>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</si>
  <si>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</si>
  <si>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</si>
  <si>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</si>
  <si>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</si>
  <si>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</si>
  <si>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</si>
  <si>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</si>
  <si>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</si>
  <si>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</si>
  <si>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</si>
  <si>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</si>
  <si>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</si>
  <si>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</si>
  <si>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</si>
  <si>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</si>
  <si>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</si>
  <si>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</si>
  <si>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</si>
  <si>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</si>
  <si>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</si>
  <si>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</si>
  <si>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</si>
  <si>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</si>
  <si>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</si>
  <si>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</si>
  <si>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</si>
  <si>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</si>
  <si>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</si>
  <si>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</si>
  <si>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</si>
  <si>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</si>
  <si>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</si>
  <si>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</si>
  <si>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</si>
  <si>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</si>
  <si>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</si>
  <si>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</si>
  <si>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</si>
  <si>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</si>
  <si>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</si>
  <si>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</si>
  <si>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</si>
  <si>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</si>
  <si>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</si>
  <si>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</si>
  <si>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</si>
  <si>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</si>
  <si>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</si>
  <si>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</si>
  <si>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</si>
  <si>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</si>
  <si>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</si>
  <si>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</si>
  <si>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</si>
  <si>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</si>
  <si>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</si>
  <si>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</si>
  <si>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</si>
  <si>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</si>
  <si>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</si>
  <si>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</si>
  <si>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</si>
  <si>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</si>
  <si>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</si>
  <si>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</si>
  <si>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</si>
  <si>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</si>
  <si>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</si>
  <si>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</si>
  <si>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</si>
  <si>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</si>
  <si>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</si>
  <si>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</si>
  <si>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</si>
  <si>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</si>
  <si>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</si>
  <si>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</si>
  <si>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</si>
  <si>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</si>
  <si>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</si>
  <si>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</si>
  <si>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</si>
  <si>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</si>
  <si>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</si>
  <si>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</si>
  <si>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</si>
  <si>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</si>
  <si>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</si>
  <si>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</si>
  <si>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</si>
  <si>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</si>
  <si>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</si>
  <si>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</si>
  <si>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</si>
  <si>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</si>
  <si>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</si>
  <si>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</si>
  <si>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</si>
  <si>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</si>
  <si>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</si>
  <si>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</si>
  <si>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</si>
  <si>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</si>
  <si>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</si>
  <si>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</si>
  <si>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</si>
  <si>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</si>
  <si>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</si>
  <si>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</si>
  <si>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</si>
  <si>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</si>
  <si>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</si>
  <si>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</si>
  <si>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</si>
  <si>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</si>
  <si>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</si>
  <si>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</si>
  <si>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</si>
  <si>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</si>
  <si>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</si>
  <si>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</si>
  <si>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</si>
  <si>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</si>
  <si>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</si>
  <si>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</si>
  <si>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</si>
  <si>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</si>
  <si>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</si>
  <si>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</si>
  <si>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</si>
  <si>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</si>
  <si>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</si>
  <si>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</si>
  <si>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</si>
  <si>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</si>
  <si>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</si>
  <si>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</si>
  <si>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</si>
  <si>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</si>
  <si>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</si>
  <si>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</si>
  <si>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</si>
  <si>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</si>
  <si>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</si>
  <si>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</si>
  <si>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</si>
  <si>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</si>
  <si>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</si>
  <si>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</si>
  <si>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</si>
  <si>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</si>
  <si>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</si>
  <si>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</si>
  <si>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</si>
  <si>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</si>
  <si>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</si>
  <si>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</si>
  <si>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</si>
  <si>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</si>
  <si>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</si>
  <si>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</si>
  <si>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</si>
  <si>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</si>
  <si>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</si>
  <si>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</si>
  <si>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</si>
  <si>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</si>
  <si>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</si>
  <si>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</si>
  <si>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</si>
  <si>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</si>
  <si>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</si>
  <si>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</si>
  <si>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</si>
  <si>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</si>
  <si>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</si>
  <si>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</si>
  <si>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</si>
  <si>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</si>
  <si>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</si>
  <si>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</si>
  <si>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</si>
  <si>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</si>
  <si>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</si>
  <si>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</si>
  <si>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</si>
  <si>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</si>
  <si>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</si>
  <si>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</si>
  <si>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</si>
  <si>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</si>
  <si>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</si>
  <si>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</si>
  <si>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</si>
  <si>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</si>
  <si>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</si>
  <si>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</si>
  <si>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</si>
  <si>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</si>
  <si>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</si>
  <si>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</si>
  <si>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</si>
  <si>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</si>
  <si>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</si>
  <si>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</si>
  <si>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</si>
  <si>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</si>
  <si>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</si>
  <si>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</si>
  <si>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</si>
  <si>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</si>
  <si>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</si>
  <si>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</si>
  <si>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</si>
  <si>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</si>
  <si>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</si>
  <si>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</si>
  <si>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</si>
  <si>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</si>
  <si>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</si>
  <si>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</si>
  <si>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</si>
  <si>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</si>
  <si>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</si>
  <si>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</si>
  <si>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</si>
  <si>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</si>
  <si>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</si>
  <si>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</si>
  <si>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</si>
  <si>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</si>
  <si>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</si>
  <si>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</si>
  <si>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</si>
  <si>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</si>
  <si>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</si>
  <si>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</si>
  <si>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</si>
  <si>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</si>
  <si>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</si>
  <si>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</si>
  <si>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</si>
  <si>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</si>
  <si>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</si>
  <si>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</si>
  <si>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</si>
  <si>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</si>
  <si>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</si>
  <si>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</si>
  <si>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</si>
  <si>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</si>
  <si>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</si>
  <si>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</si>
  <si>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</si>
  <si>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</si>
  <si>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</si>
  <si>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</si>
  <si>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</si>
  <si>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</si>
  <si>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</si>
  <si>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</si>
  <si>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</si>
  <si>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</si>
  <si>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</si>
  <si>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</si>
  <si>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</si>
  <si>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</si>
  <si>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</si>
  <si>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</si>
  <si>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</si>
  <si>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</si>
  <si>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</si>
  <si>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</si>
  <si>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</si>
  <si>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</si>
  <si>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</si>
  <si>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</si>
  <si>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</si>
  <si>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</si>
  <si>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</si>
  <si>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</si>
  <si>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</si>
  <si>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</si>
  <si>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</si>
  <si>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</si>
  <si>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</si>
  <si>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</si>
  <si>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</si>
  <si>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</si>
  <si>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</si>
  <si>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</si>
  <si>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</si>
  <si>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</si>
  <si>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</si>
  <si>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</si>
  <si>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</si>
  <si>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</si>
  <si>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</si>
  <si>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</si>
  <si>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</si>
  <si>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</si>
  <si>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</si>
  <si>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</si>
  <si>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</si>
  <si>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</si>
  <si>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</si>
  <si>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</si>
  <si>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</si>
  <si>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</si>
  <si>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</si>
  <si>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</si>
  <si>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</si>
  <si>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</si>
  <si>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</si>
  <si>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</si>
  <si>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</si>
  <si>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</si>
  <si>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</si>
  <si>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</si>
  <si>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</si>
  <si>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</si>
  <si>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</si>
  <si>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</si>
  <si>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</si>
  <si>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</si>
  <si>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</si>
  <si>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</si>
  <si>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</si>
  <si>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</si>
  <si>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</si>
  <si>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</si>
  <si>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</si>
  <si>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</si>
  <si>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</si>
  <si>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</si>
  <si>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</si>
  <si>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</si>
  <si>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</si>
  <si>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</si>
  <si>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</si>
  <si>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</si>
  <si>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</si>
  <si>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</si>
  <si>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</si>
  <si>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</si>
  <si>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</si>
  <si>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</si>
  <si>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</si>
  <si>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</si>
  <si>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</si>
  <si>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</si>
  <si>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</si>
  <si>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</si>
  <si>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</si>
  <si>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</si>
  <si>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</si>
  <si>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</si>
  <si>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</si>
  <si>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</si>
  <si>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</si>
  <si>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</si>
  <si>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</si>
  <si>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</si>
  <si>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</si>
  <si>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</si>
  <si>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</si>
  <si>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</si>
  <si>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</si>
  <si>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</si>
  <si>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</si>
  <si>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</si>
  <si>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</si>
  <si>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</si>
  <si>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</si>
  <si>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</si>
  <si>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</si>
  <si>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</si>
  <si>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</si>
  <si>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</si>
  <si>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</si>
  <si>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</si>
  <si>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</si>
  <si>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</si>
  <si>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</si>
  <si>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</si>
  <si>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</si>
  <si>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</si>
  <si>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</si>
  <si>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</si>
  <si>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</si>
  <si>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</si>
  <si>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</si>
  <si>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</si>
  <si>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</si>
  <si>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</si>
  <si>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</si>
  <si>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</si>
  <si>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</si>
  <si>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</si>
  <si>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</si>
  <si>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</si>
  <si>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</si>
  <si>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</si>
  <si>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</si>
  <si>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</si>
  <si>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</si>
  <si>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</si>
  <si>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</si>
  <si>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</si>
  <si>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</si>
  <si>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</si>
  <si>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</si>
  <si>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</si>
  <si>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</si>
  <si>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</si>
  <si>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</si>
  <si>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</si>
  <si>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</si>
  <si>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</si>
  <si>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</si>
  <si>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</si>
  <si>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</si>
  <si>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</si>
  <si>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</si>
  <si>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</si>
  <si>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</si>
  <si>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</si>
  <si>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</si>
  <si>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</si>
  <si>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</si>
  <si>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</si>
  <si>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</si>
  <si>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</si>
  <si>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</si>
  <si>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</si>
  <si>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</si>
  <si>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</si>
  <si>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</si>
  <si>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</si>
  <si>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</si>
  <si>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</si>
  <si>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</si>
  <si>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</si>
  <si>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</si>
  <si>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</si>
  <si>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</si>
  <si>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</si>
  <si>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</si>
  <si>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</si>
  <si>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</si>
  <si>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</si>
  <si>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</si>
  <si>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</si>
  <si>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</si>
  <si>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</si>
  <si>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</si>
  <si>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</si>
  <si>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</si>
  <si>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</si>
  <si>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</si>
  <si>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</si>
  <si>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</si>
  <si>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</si>
  <si>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</si>
  <si>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</si>
  <si>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</si>
  <si>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</si>
  <si>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</si>
  <si>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</si>
  <si>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</si>
  <si>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</si>
  <si>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</si>
  <si>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</si>
  <si>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</si>
  <si>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</si>
  <si>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</si>
  <si>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</si>
  <si>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</si>
  <si>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</si>
  <si>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</si>
  <si>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</si>
  <si>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</si>
  <si>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</si>
  <si>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</si>
  <si>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</si>
  <si>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</si>
  <si>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</si>
  <si>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</si>
  <si>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</si>
  <si>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</si>
  <si>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</si>
  <si>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</si>
  <si>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</si>
  <si>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</si>
  <si>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</si>
  <si>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</si>
  <si>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</si>
  <si>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</si>
  <si>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</si>
  <si>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</si>
  <si>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</si>
  <si>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</si>
  <si>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</si>
  <si>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</si>
  <si>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</si>
  <si>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</si>
  <si>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</si>
  <si>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</si>
  <si>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</si>
  <si>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</si>
  <si>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</si>
  <si>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</si>
  <si>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</si>
  <si>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</si>
  <si>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</si>
  <si>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</si>
  <si>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</si>
  <si>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</si>
  <si>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</si>
  <si>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</si>
  <si>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</si>
  <si>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</si>
  <si>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</si>
  <si>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</si>
  <si>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</si>
  <si>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</si>
  <si>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</si>
  <si>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</si>
  <si>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</si>
  <si>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</si>
  <si>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</si>
  <si>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</si>
  <si>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</si>
  <si>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</si>
  <si>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</si>
  <si>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</si>
  <si>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</si>
  <si>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</si>
  <si>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</si>
  <si>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</si>
  <si>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</si>
  <si>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</si>
  <si>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</si>
  <si>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</si>
  <si>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</si>
  <si>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</si>
  <si>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</si>
  <si>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</si>
  <si>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</si>
  <si>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</si>
  <si>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</si>
  <si>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</si>
  <si>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</si>
  <si>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</si>
  <si>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</si>
  <si>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</si>
  <si>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</si>
  <si>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</si>
  <si>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</si>
  <si>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</si>
  <si>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</si>
  <si>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</si>
  <si>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</si>
  <si>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</si>
  <si>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</si>
  <si>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</si>
  <si>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</si>
  <si>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</si>
  <si>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</si>
  <si>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</si>
  <si>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</si>
  <si>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</si>
  <si>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</si>
  <si>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</si>
  <si>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</si>
  <si>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</si>
  <si>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</si>
  <si>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</si>
  <si>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</si>
  <si>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</si>
  <si>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</si>
  <si>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</si>
  <si>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</si>
  <si>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</si>
  <si>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</si>
  <si>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</si>
  <si>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</si>
  <si>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</si>
  <si>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</si>
  <si>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</si>
  <si>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</si>
  <si>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</si>
  <si>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</si>
  <si>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</si>
  <si>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</si>
  <si>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</si>
  <si>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</si>
  <si>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</si>
  <si>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</si>
  <si>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</si>
  <si>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</si>
  <si>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</si>
  <si>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</si>
  <si>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</si>
  <si>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</si>
  <si>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</si>
  <si>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</si>
  <si>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</si>
  <si>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</si>
  <si>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</si>
  <si>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</si>
  <si>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</si>
  <si>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</si>
  <si>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</si>
  <si>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</si>
  <si>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</si>
  <si>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</si>
  <si>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</si>
  <si>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</si>
  <si>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</si>
  <si>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</si>
  <si>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</si>
  <si>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</si>
  <si>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</si>
  <si>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</si>
  <si>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</si>
  <si>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</si>
  <si>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</si>
  <si>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</si>
  <si>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</si>
  <si>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</si>
  <si>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</si>
  <si>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</si>
  <si>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</si>
  <si>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</si>
  <si>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</si>
  <si>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</si>
  <si>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</si>
  <si>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</si>
  <si>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</si>
  <si>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</si>
  <si>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</si>
  <si>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</si>
  <si>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</si>
  <si>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</si>
  <si>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</si>
  <si>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</si>
  <si>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</si>
  <si>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</si>
  <si>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</si>
  <si>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</si>
  <si>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</si>
  <si>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</si>
  <si>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</si>
  <si>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</si>
  <si>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</si>
  <si>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</si>
  <si>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</si>
  <si>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</si>
  <si>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</si>
  <si>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</si>
  <si>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</si>
  <si>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</si>
  <si>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</si>
  <si>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</si>
  <si>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</si>
  <si>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</si>
  <si>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</si>
  <si>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</si>
  <si>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</si>
  <si>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</si>
  <si>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</si>
  <si>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</si>
  <si>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</si>
  <si>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</si>
  <si>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</si>
  <si>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</si>
  <si>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</si>
  <si>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</si>
  <si>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</si>
  <si>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</si>
  <si>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</si>
  <si>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</si>
  <si>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</si>
  <si>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</si>
  <si>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</si>
  <si>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</si>
  <si>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</si>
  <si>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</si>
  <si>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</si>
  <si>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</si>
  <si>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</si>
  <si>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</si>
  <si>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</si>
  <si>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</si>
  <si>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</si>
  <si>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</si>
  <si>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</si>
  <si>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</si>
  <si>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</si>
  <si>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</si>
  <si>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</si>
  <si>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</si>
  <si>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</si>
  <si>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</si>
  <si>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</si>
  <si>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</si>
  <si>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</si>
  <si>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</si>
  <si>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</si>
  <si>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</si>
  <si>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</si>
  <si>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</si>
  <si>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</si>
  <si>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</si>
  <si>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</si>
  <si>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</si>
  <si>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</si>
  <si>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</si>
  <si>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</si>
  <si>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</si>
  <si>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</si>
  <si>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</si>
  <si>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</si>
  <si>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</si>
  <si>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</si>
  <si>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</si>
  <si>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</si>
  <si>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</si>
  <si>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</si>
  <si>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</si>
  <si>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</si>
  <si>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</si>
  <si>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</si>
  <si>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</si>
  <si>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</si>
  <si>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</si>
  <si>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</si>
  <si>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</si>
  <si>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</si>
  <si>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</si>
  <si>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</si>
  <si>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</si>
  <si>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</si>
  <si>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</si>
  <si>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</si>
  <si>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</si>
  <si>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</si>
  <si>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</si>
  <si>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</si>
  <si>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</si>
  <si>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</si>
  <si>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</si>
  <si>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</si>
  <si>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</si>
  <si>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</si>
  <si>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</si>
  <si>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</si>
  <si>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</si>
  <si>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</si>
  <si>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</si>
  <si>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</si>
  <si>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</si>
  <si>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</si>
  <si>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</si>
  <si>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</si>
  <si>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</si>
  <si>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</si>
  <si>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</si>
  <si>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</si>
  <si>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</si>
  <si>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</si>
  <si>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</si>
  <si>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</si>
  <si>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</si>
  <si>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</si>
  <si>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</si>
  <si>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</si>
  <si>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</si>
  <si>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</si>
  <si>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</si>
  <si>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</si>
  <si>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</si>
  <si>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</si>
  <si>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</si>
  <si>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</si>
  <si>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</si>
  <si>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</si>
  <si>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</si>
  <si>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</si>
  <si>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</si>
  <si>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</si>
  <si>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</si>
  <si>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</si>
  <si>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</si>
  <si>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</si>
  <si>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</si>
  <si>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</si>
  <si>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</si>
  <si>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</si>
  <si>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</si>
  <si>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</si>
  <si>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</si>
  <si>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</si>
  <si>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</si>
  <si>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</si>
  <si>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</si>
  <si>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</si>
  <si>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</si>
  <si>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</si>
  <si>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</si>
  <si>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</si>
  <si>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</si>
  <si>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</si>
  <si>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</si>
  <si>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</si>
  <si>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</si>
  <si>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</si>
  <si>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</si>
  <si>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</si>
  <si>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</si>
  <si>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</si>
  <si>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</si>
  <si>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</si>
  <si>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</si>
  <si>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</si>
  <si>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</si>
  <si>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</si>
  <si>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</si>
  <si>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</si>
  <si>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</si>
  <si>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</si>
  <si>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</si>
  <si>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</si>
  <si>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</si>
  <si>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</si>
  <si>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</si>
  <si>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</si>
  <si>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</si>
  <si>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</si>
  <si>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</si>
  <si>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</si>
  <si>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</si>
  <si>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</si>
  <si>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</si>
  <si>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</si>
  <si>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</si>
  <si>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</si>
  <si>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</si>
  <si>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</si>
  <si>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</si>
  <si>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</si>
  <si>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</si>
  <si>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</si>
  <si>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</si>
  <si>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</si>
  <si>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</si>
  <si>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</si>
  <si>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</si>
  <si>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</si>
  <si>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</si>
  <si>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</si>
  <si>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</si>
  <si>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</si>
  <si>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</si>
  <si>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</si>
  <si>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</si>
  <si>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</si>
  <si>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</si>
  <si>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</si>
  <si>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</si>
  <si>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</si>
  <si>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</si>
  <si>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</si>
  <si>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</si>
  <si>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</si>
  <si>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</si>
  <si>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</si>
  <si>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</si>
  <si>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</si>
  <si>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</si>
  <si>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</si>
  <si>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</si>
  <si>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</si>
  <si>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</si>
  <si>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</si>
  <si>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</si>
  <si>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</si>
  <si>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</si>
  <si>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</si>
  <si>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</si>
  <si>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</si>
  <si>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</si>
  <si>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</si>
  <si>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</si>
  <si>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</si>
  <si>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</si>
  <si>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</si>
  <si>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</si>
  <si>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</si>
  <si>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</si>
  <si>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</si>
  <si>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</si>
  <si>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</si>
  <si>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</si>
  <si>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</si>
  <si>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</si>
  <si>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</si>
  <si>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</si>
  <si>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</si>
  <si>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</si>
  <si>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</si>
  <si>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</si>
  <si>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</si>
  <si>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</si>
  <si>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</si>
  <si>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</si>
  <si>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</si>
  <si>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</si>
  <si>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</si>
  <si>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</si>
  <si>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</si>
  <si>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</si>
  <si>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</si>
  <si>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</si>
  <si>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</si>
  <si>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</si>
  <si>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</si>
  <si>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</si>
  <si>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</si>
  <si>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</si>
  <si>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</si>
  <si>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</si>
  <si>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</si>
  <si>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</si>
  <si>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</si>
  <si>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</si>
  <si>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</si>
  <si>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</si>
  <si>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</si>
  <si>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</si>
  <si>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</si>
  <si>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</si>
  <si>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</si>
  <si>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</si>
  <si>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</si>
  <si>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</si>
  <si>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</si>
  <si>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</si>
  <si>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</si>
  <si>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</si>
  <si>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</si>
  <si>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</si>
  <si>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</si>
  <si>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</si>
  <si>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</si>
  <si>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</si>
  <si>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</si>
  <si>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</si>
  <si>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</si>
  <si>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</si>
  <si>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</si>
  <si>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</si>
  <si>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</si>
  <si>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</si>
  <si>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</si>
  <si>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</si>
  <si>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</si>
  <si>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</si>
  <si>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</si>
  <si>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</si>
  <si>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</si>
  <si>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</si>
  <si>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</si>
  <si>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</si>
  <si>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</si>
  <si>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</si>
  <si>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</si>
  <si>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</si>
  <si>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</si>
  <si>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</si>
  <si>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</si>
  <si>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</si>
  <si>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</si>
  <si>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</si>
  <si>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</si>
  <si>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</si>
  <si>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</si>
  <si>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</si>
  <si>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</si>
  <si>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</si>
  <si>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</si>
  <si>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</si>
  <si>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</si>
  <si>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</si>
  <si>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</si>
  <si>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</si>
  <si>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</si>
  <si>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</si>
  <si>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</si>
  <si>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</si>
  <si>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</si>
  <si>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</si>
  <si>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</si>
  <si>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</si>
  <si>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</si>
  <si>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</si>
  <si>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</si>
  <si>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</si>
  <si>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</si>
  <si>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</si>
  <si>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</si>
  <si>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</si>
  <si>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</si>
  <si>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</si>
  <si>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</si>
  <si>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</si>
  <si>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</si>
  <si>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</si>
  <si>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</si>
  <si>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</si>
  <si>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</si>
  <si>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</si>
  <si>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</si>
  <si>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</si>
  <si>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</si>
  <si>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</si>
  <si>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</si>
  <si>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</si>
  <si>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</si>
  <si>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</si>
  <si>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</si>
  <si>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</si>
  <si>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</si>
  <si>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</si>
  <si>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</si>
  <si>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</si>
  <si>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</si>
  <si>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</si>
  <si>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</si>
  <si>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</si>
  <si>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</si>
  <si>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</si>
  <si>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</si>
  <si>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</si>
  <si>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</si>
  <si>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</si>
  <si>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</si>
  <si>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</si>
  <si>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</si>
  <si>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</si>
  <si>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</si>
  <si>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</si>
  <si>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</si>
  <si>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</si>
  <si>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</si>
  <si>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</si>
  <si>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</si>
  <si>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</si>
  <si>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</si>
  <si>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</si>
  <si>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</si>
  <si>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</si>
  <si>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</si>
  <si>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</si>
  <si>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</si>
  <si>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</si>
  <si>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</si>
  <si>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</si>
  <si>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</si>
  <si>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</si>
  <si>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</si>
  <si>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</si>
  <si>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</si>
  <si>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</si>
  <si>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</si>
  <si>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</si>
  <si>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</si>
  <si>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</si>
  <si>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</si>
  <si>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</si>
  <si>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</si>
  <si>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</si>
  <si>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</si>
  <si>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</si>
  <si>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</si>
  <si>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</si>
  <si>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</si>
  <si>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</si>
  <si>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</si>
  <si>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</si>
  <si>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</si>
  <si>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</si>
  <si>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</si>
  <si>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</si>
  <si>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</si>
  <si>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</si>
  <si>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</si>
  <si>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</si>
  <si>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</si>
  <si>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</si>
  <si>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</si>
  <si>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</si>
  <si>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</si>
  <si>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</si>
  <si>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</si>
  <si>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</si>
  <si>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</si>
  <si>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</si>
  <si>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</si>
  <si>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</si>
  <si>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</si>
  <si>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</si>
  <si>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</si>
  <si>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</si>
  <si>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</si>
  <si>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</si>
  <si>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</si>
  <si>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</si>
  <si>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</si>
  <si>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</si>
  <si>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</si>
  <si>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</si>
  <si>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</si>
  <si>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</si>
  <si>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</si>
  <si>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</si>
  <si>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</si>
  <si>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</si>
  <si>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</si>
  <si>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</si>
  <si>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</si>
  <si>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</si>
  <si>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</si>
  <si>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</si>
  <si>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</si>
  <si>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</si>
  <si>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</si>
  <si>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</si>
  <si>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</si>
  <si>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</si>
  <si>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</si>
  <si>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</si>
  <si>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</si>
  <si>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</si>
  <si>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</si>
  <si>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</si>
  <si>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</si>
  <si>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</si>
  <si>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</si>
  <si>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</si>
  <si>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</si>
  <si>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</si>
  <si>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</si>
  <si>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</si>
  <si>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</si>
  <si>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</si>
  <si>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</si>
  <si>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</si>
  <si>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</si>
  <si>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</si>
  <si>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</si>
  <si>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</si>
  <si>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</si>
  <si>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</si>
  <si>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</si>
  <si>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</si>
  <si>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</si>
  <si>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</si>
  <si>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</si>
  <si>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</si>
  <si>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</si>
  <si>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</si>
  <si>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</si>
  <si>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</si>
  <si>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</si>
  <si>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</si>
  <si>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</si>
  <si>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</si>
  <si>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</si>
  <si>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</si>
  <si>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</si>
  <si>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</si>
  <si>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</si>
  <si>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</si>
  <si>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</si>
  <si>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</si>
  <si>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</si>
  <si>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</si>
  <si>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</si>
  <si>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</si>
  <si>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</si>
  <si>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</si>
  <si>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</si>
  <si>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</si>
  <si>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</si>
  <si>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</si>
  <si>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</si>
  <si>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</si>
  <si>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</si>
  <si>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</si>
  <si>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</si>
  <si>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</si>
  <si>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</si>
  <si>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</si>
  <si>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</si>
  <si>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</si>
  <si>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</si>
  <si>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</si>
  <si>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</si>
  <si>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</si>
  <si>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</si>
  <si>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</si>
  <si>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</si>
  <si>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</si>
  <si>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</si>
  <si>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</si>
  <si>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</si>
  <si>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</si>
  <si>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</si>
  <si>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</si>
  <si>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</si>
  <si>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</si>
  <si>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</si>
  <si>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</si>
  <si>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</si>
  <si>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</si>
  <si>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</si>
  <si>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</si>
  <si>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</si>
  <si>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</si>
  <si>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</si>
  <si>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</si>
  <si>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</si>
  <si>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</si>
  <si>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</si>
  <si>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</si>
  <si>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</si>
  <si>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</si>
  <si>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</si>
  <si>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</si>
  <si>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</si>
  <si>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</si>
  <si>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</si>
  <si>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</si>
  <si>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</si>
  <si>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</si>
  <si>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</si>
  <si>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</si>
  <si>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</si>
  <si>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</si>
  <si>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</si>
  <si>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</si>
  <si>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</si>
  <si>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</si>
  <si>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</si>
  <si>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</si>
  <si>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</si>
  <si>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</si>
  <si>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</si>
  <si>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</si>
  <si>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</si>
  <si>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</si>
  <si>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</si>
  <si>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</si>
  <si>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</si>
  <si>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</si>
  <si>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</si>
  <si>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</si>
  <si>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</si>
  <si>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</si>
  <si>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</si>
  <si>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</si>
  <si>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</si>
  <si>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</si>
  <si>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</si>
  <si>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</si>
  <si>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</si>
  <si>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</si>
  <si>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</si>
  <si>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</si>
  <si>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</si>
  <si>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</si>
  <si>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</si>
  <si>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</si>
  <si>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</si>
  <si>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</si>
  <si>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</si>
  <si>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</si>
  <si>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</si>
  <si>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</si>
  <si>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</si>
  <si>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</si>
  <si>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</si>
  <si>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</si>
  <si>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</si>
  <si>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</si>
  <si>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</si>
  <si>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</si>
  <si>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</si>
  <si>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</si>
  <si>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</si>
  <si>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</si>
  <si>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</si>
  <si>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</si>
  <si>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</si>
  <si>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</si>
  <si>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</si>
  <si>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</si>
  <si>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</si>
  <si>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</si>
  <si>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</si>
  <si>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</si>
  <si>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</si>
  <si>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</si>
  <si>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</si>
  <si>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</si>
  <si>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</si>
  <si>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</si>
  <si>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</si>
  <si>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</si>
  <si>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</si>
  <si>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</si>
  <si>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</si>
  <si>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</si>
  <si>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</si>
  <si>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</si>
  <si>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</si>
  <si>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</si>
  <si>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</si>
  <si>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</si>
  <si>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</si>
  <si>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</si>
  <si>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</si>
  <si>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</si>
  <si>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</si>
  <si>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</si>
  <si>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</si>
  <si>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</si>
  <si>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</si>
  <si>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</si>
  <si>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</si>
  <si>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</si>
  <si>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</si>
  <si>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</si>
  <si>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</si>
  <si>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</si>
  <si>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</si>
  <si>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</si>
  <si>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</si>
  <si>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</si>
  <si>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</si>
  <si>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</si>
  <si>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</si>
  <si>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</si>
  <si>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</si>
  <si>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</si>
  <si>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</si>
  <si>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</si>
  <si>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</si>
  <si>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</si>
  <si>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</si>
  <si>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</si>
  <si>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</si>
  <si>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</si>
  <si>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</si>
  <si>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</si>
  <si>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</si>
  <si>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</si>
  <si>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</si>
  <si>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</si>
  <si>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</si>
  <si>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</si>
  <si>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</si>
  <si>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</si>
  <si>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</si>
  <si>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</si>
  <si>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</si>
  <si>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</si>
  <si>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</si>
  <si>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</si>
  <si>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</si>
  <si>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</si>
  <si>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</si>
  <si>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</si>
  <si>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</si>
  <si>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</si>
  <si>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</si>
  <si>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</si>
  <si>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</si>
  <si>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</si>
  <si>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</si>
  <si>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</si>
  <si>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</si>
  <si>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</si>
  <si>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</si>
  <si>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</si>
  <si>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</si>
  <si>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</si>
  <si>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</si>
  <si>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</si>
  <si>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</si>
  <si>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</si>
  <si>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</si>
  <si>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</si>
  <si>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</si>
  <si>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</si>
  <si>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</si>
  <si>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</si>
  <si>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</si>
  <si>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</si>
  <si>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</si>
  <si>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</si>
  <si>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</si>
  <si>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</si>
  <si>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</si>
  <si>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</si>
  <si>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</si>
  <si>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</si>
  <si>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</si>
  <si>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</si>
  <si>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</si>
  <si>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</si>
  <si>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</si>
  <si>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</si>
  <si>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</si>
  <si>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</si>
  <si>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</si>
  <si>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</si>
  <si>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</si>
  <si>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</si>
  <si>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</si>
  <si>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</si>
  <si>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</si>
  <si>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</si>
  <si>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</si>
  <si>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</si>
  <si>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</si>
  <si>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</si>
  <si>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</si>
  <si>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</si>
  <si>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</si>
  <si>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</si>
  <si>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</si>
  <si>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</si>
  <si>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</si>
  <si>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</si>
  <si>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</si>
  <si>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</si>
  <si>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</si>
  <si>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</si>
  <si>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</si>
  <si>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</si>
  <si>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</si>
  <si>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</si>
  <si>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</si>
  <si>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</si>
  <si>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</si>
  <si>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</si>
  <si>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</si>
  <si>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</si>
  <si>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</si>
  <si>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</si>
  <si>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</si>
  <si>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</si>
  <si>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</si>
  <si>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</si>
  <si>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</si>
  <si>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</si>
  <si>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</si>
  <si>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</si>
  <si>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</si>
  <si>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</si>
  <si>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</si>
  <si>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</si>
  <si>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</si>
  <si>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</si>
  <si>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</si>
  <si>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</si>
  <si>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</si>
  <si>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</si>
  <si>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</si>
  <si>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</si>
  <si>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</si>
  <si>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</si>
  <si>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</si>
  <si>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</si>
  <si>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</si>
  <si>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</si>
  <si>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</si>
  <si>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</si>
  <si>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</si>
  <si>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</si>
  <si>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</si>
  <si>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</si>
  <si>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</si>
  <si>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</si>
  <si>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</si>
  <si>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</si>
  <si>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</si>
  <si>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</si>
  <si>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</si>
  <si>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</si>
  <si>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</si>
  <si>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</si>
  <si>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</si>
  <si>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</si>
  <si>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</si>
  <si>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</si>
  <si>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</si>
  <si>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</si>
  <si>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</si>
  <si>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</si>
  <si>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</si>
  <si>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</si>
  <si>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</si>
  <si>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</si>
  <si>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</si>
  <si>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</si>
  <si>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</si>
  <si>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</si>
  <si>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</si>
  <si>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</si>
  <si>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</si>
  <si>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</si>
  <si>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</si>
  <si>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</si>
  <si>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</si>
  <si>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</si>
  <si>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</si>
  <si>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</si>
  <si>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</si>
  <si>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</si>
  <si>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</si>
  <si>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</si>
  <si>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</si>
  <si>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</si>
  <si>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</si>
  <si>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</si>
  <si>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</si>
  <si>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</si>
  <si>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</si>
  <si>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</si>
  <si>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</si>
  <si>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</si>
  <si>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</si>
  <si>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</si>
  <si>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</si>
  <si>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</si>
  <si>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</si>
  <si>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</si>
  <si>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</si>
  <si>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</si>
  <si>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</si>
  <si>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</si>
  <si>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</si>
  <si>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</si>
  <si>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</si>
  <si>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</si>
  <si>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</si>
  <si>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</si>
  <si>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</si>
  <si>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</si>
  <si>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</si>
  <si>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</si>
  <si>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</si>
  <si>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</si>
  <si>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</si>
  <si>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</si>
  <si>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</si>
  <si>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</si>
  <si>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</si>
  <si>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</si>
  <si>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</si>
  <si>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</si>
  <si>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</si>
  <si>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</si>
  <si>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</si>
  <si>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</si>
  <si>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</si>
  <si>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</si>
  <si>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</si>
  <si>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</si>
  <si>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</si>
  <si>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</si>
  <si>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</si>
  <si>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</si>
  <si>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</si>
  <si>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</si>
  <si>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</si>
  <si>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</si>
  <si>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</si>
  <si>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</si>
  <si>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</si>
  <si>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</si>
  <si>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</si>
  <si>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</si>
  <si>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</si>
  <si>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</si>
  <si>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</si>
  <si>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</si>
  <si>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</si>
  <si>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</si>
  <si>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</si>
  <si>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</si>
  <si>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</si>
  <si>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</si>
  <si>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</si>
  <si>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</si>
  <si>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</si>
  <si>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</si>
  <si>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</si>
  <si>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</si>
  <si>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</si>
  <si>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</si>
  <si>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</si>
  <si>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</si>
  <si>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</si>
  <si>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</si>
  <si>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</si>
  <si>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</si>
  <si>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</si>
  <si>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</si>
  <si>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</si>
  <si>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</si>
  <si>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</si>
  <si>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</si>
  <si>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</si>
  <si>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</si>
  <si>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</si>
  <si>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</si>
  <si>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</si>
  <si>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</si>
  <si>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</si>
  <si>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</si>
  <si>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</si>
  <si>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</si>
  <si>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</si>
  <si>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</si>
  <si>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</si>
  <si>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</si>
  <si>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</si>
  <si>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</si>
  <si>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</si>
  <si>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</si>
  <si>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</si>
  <si>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</si>
  <si>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</si>
  <si>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</si>
  <si>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</si>
  <si>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</si>
  <si>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</si>
  <si>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</si>
  <si>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</si>
  <si>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</si>
  <si>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</si>
  <si>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</si>
  <si>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</si>
  <si>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</si>
  <si>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</si>
  <si>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</si>
  <si>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</si>
  <si>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</si>
  <si>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</si>
  <si>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</si>
  <si>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</si>
  <si>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</si>
  <si>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</si>
  <si>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</si>
  <si>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</si>
  <si>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</si>
  <si>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</si>
  <si>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</si>
  <si>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</si>
  <si>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</si>
  <si>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</si>
  <si>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</si>
  <si>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</si>
  <si>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</si>
  <si>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</si>
  <si>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</si>
  <si>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</si>
  <si>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</si>
  <si>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</si>
  <si>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</si>
  <si>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</si>
  <si>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</si>
  <si>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</si>
  <si>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</si>
  <si>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</si>
  <si>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</si>
  <si>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</si>
  <si>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</si>
  <si>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</si>
  <si>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</si>
  <si>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</si>
  <si>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</si>
  <si>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</si>
  <si>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</si>
  <si>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</si>
  <si>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</si>
  <si>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</si>
  <si>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</si>
  <si>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</si>
  <si>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</si>
  <si>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</si>
  <si>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</si>
  <si>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</si>
  <si>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</si>
  <si>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</si>
  <si>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</si>
  <si>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</si>
  <si>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</si>
  <si>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</si>
  <si>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</si>
  <si>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</si>
  <si>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</si>
  <si>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</si>
  <si>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</si>
  <si>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</si>
  <si>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</si>
  <si>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</si>
  <si>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</si>
  <si>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</si>
  <si>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</si>
  <si>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</si>
  <si>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</si>
  <si>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</si>
  <si>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</si>
  <si>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</si>
  <si>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</si>
  <si>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</si>
  <si>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</si>
  <si>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</si>
  <si>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</si>
  <si>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</si>
  <si>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</si>
  <si>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</si>
  <si>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</si>
  <si>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</si>
  <si>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</si>
  <si>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</si>
  <si>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</si>
  <si>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</si>
  <si>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</si>
  <si>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</si>
  <si>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</si>
  <si>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</si>
  <si>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</si>
  <si>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</si>
  <si>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</si>
  <si>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</si>
  <si>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</si>
  <si>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</si>
  <si>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</si>
  <si>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</si>
  <si>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</si>
  <si>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</si>
  <si>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</si>
  <si>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</si>
  <si>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</si>
  <si>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</si>
  <si>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</si>
  <si>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</si>
  <si>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</si>
  <si>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</si>
  <si>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</si>
  <si>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</si>
  <si>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</si>
  <si>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</si>
  <si>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</si>
  <si>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</si>
  <si>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</si>
  <si>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</si>
  <si>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</si>
  <si>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</si>
  <si>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</si>
  <si>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</si>
  <si>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</si>
  <si>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</si>
  <si>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</si>
  <si>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</si>
  <si>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</si>
  <si>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</si>
  <si>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</si>
  <si>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</si>
  <si>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</si>
  <si>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</si>
  <si>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</si>
  <si>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</si>
  <si>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</si>
  <si>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</si>
  <si>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</si>
  <si>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</si>
  <si>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</si>
  <si>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</si>
  <si>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</si>
  <si>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</si>
  <si>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</si>
  <si>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</si>
  <si>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</si>
  <si>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</si>
  <si>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</si>
  <si>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</si>
  <si>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</si>
  <si>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</si>
  <si>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</si>
  <si>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</si>
  <si>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</si>
  <si>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</si>
  <si>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</si>
  <si>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</si>
  <si>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</si>
  <si>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</si>
  <si>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</si>
  <si>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</si>
  <si>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</si>
  <si>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</si>
  <si>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</si>
  <si>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</si>
  <si>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</si>
  <si>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</si>
  <si>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</si>
  <si>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</si>
  <si>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</si>
  <si>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</si>
  <si>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</si>
  <si>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</si>
  <si>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</si>
  <si>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</si>
  <si>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</si>
  <si>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</si>
  <si>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</si>
  <si>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</si>
  <si>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</si>
  <si>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</si>
  <si>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</si>
  <si>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</si>
  <si>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</si>
  <si>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</si>
  <si>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</si>
  <si>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</si>
  <si>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</si>
  <si>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</si>
  <si>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</si>
  <si>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</si>
  <si>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</si>
  <si>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</si>
  <si>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</si>
  <si>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</si>
  <si>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</si>
  <si>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</si>
  <si>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</si>
  <si>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</si>
  <si>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</si>
  <si>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</si>
  <si>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</si>
  <si>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</si>
  <si>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</si>
  <si>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</si>
  <si>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</si>
  <si>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</si>
  <si>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</si>
  <si>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</si>
  <si>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</si>
  <si>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</si>
  <si>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</si>
  <si>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</si>
  <si>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</si>
  <si>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</si>
  <si>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</si>
  <si>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</si>
  <si>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</si>
  <si>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</si>
  <si>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</si>
  <si>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</si>
  <si>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</si>
  <si>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</si>
  <si>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</si>
  <si>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</si>
  <si>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</si>
  <si>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</si>
  <si>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</si>
  <si>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</si>
  <si>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</si>
  <si>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</si>
  <si>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</si>
  <si>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</si>
  <si>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</si>
  <si>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</si>
  <si>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</si>
  <si>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</si>
  <si>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</si>
  <si>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</si>
  <si>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</si>
  <si>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</si>
  <si>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</si>
  <si>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</si>
  <si>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</si>
  <si>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</si>
  <si>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</si>
  <si>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</si>
  <si>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</si>
  <si>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</si>
  <si>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</si>
  <si>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</si>
  <si>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</si>
  <si>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</si>
  <si>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</si>
  <si>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</si>
  <si>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</si>
  <si>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</si>
  <si>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</si>
  <si>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</si>
  <si>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</si>
  <si>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</si>
  <si>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</si>
  <si>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</si>
  <si>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</si>
  <si>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</si>
  <si>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</si>
  <si>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</si>
  <si>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</si>
  <si>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</si>
  <si>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</si>
  <si>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</si>
  <si>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</si>
  <si>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</si>
  <si>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</si>
  <si>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</si>
  <si>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</si>
  <si>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</si>
  <si>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</si>
  <si>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</si>
  <si>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</si>
  <si>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</si>
  <si>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</si>
  <si>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</si>
  <si>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</si>
  <si>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</si>
  <si>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</si>
  <si>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</si>
  <si>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</si>
  <si>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</si>
  <si>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</si>
  <si>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</si>
  <si>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</si>
  <si>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</si>
  <si>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</si>
  <si>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</si>
  <si>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</si>
  <si>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</si>
  <si>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</si>
  <si>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</si>
  <si>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</si>
  <si>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</si>
  <si>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</si>
  <si>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</si>
  <si>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</si>
  <si>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</si>
  <si>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</si>
  <si>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</si>
  <si>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</si>
  <si>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</si>
  <si>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</si>
  <si>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</si>
  <si>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</si>
  <si>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</si>
  <si>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</si>
  <si>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</si>
  <si>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</si>
  <si>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</si>
  <si>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</si>
  <si>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</si>
  <si>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</si>
  <si>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</si>
  <si>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</si>
  <si>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</si>
  <si>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</si>
  <si>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</si>
  <si>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</si>
  <si>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</si>
  <si>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</si>
  <si>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</si>
  <si>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</si>
  <si>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</si>
  <si>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</si>
  <si>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</si>
  <si>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</si>
  <si>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</si>
  <si>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</si>
  <si>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</si>
  <si>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</si>
  <si>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</si>
  <si>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</si>
  <si>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</si>
  <si>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</si>
  <si>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</si>
  <si>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</si>
  <si>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</si>
  <si>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</si>
  <si>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</si>
  <si>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</si>
  <si>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</si>
  <si>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</si>
  <si>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</si>
  <si>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</si>
  <si>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</si>
  <si>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</si>
  <si>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</si>
  <si>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</si>
  <si>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</si>
  <si>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</si>
  <si>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</si>
  <si>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</si>
  <si>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</si>
  <si>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</si>
  <si>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</si>
  <si>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</si>
  <si>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</si>
  <si>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</si>
  <si>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</si>
  <si>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</si>
  <si>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</si>
  <si>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</si>
  <si>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</si>
  <si>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</si>
  <si>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</si>
  <si>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</si>
  <si>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</si>
  <si>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</si>
  <si>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</si>
  <si>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</si>
  <si>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</si>
  <si>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</si>
  <si>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</si>
  <si>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</si>
  <si>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</si>
  <si>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</si>
  <si>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</si>
  <si>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</si>
  <si>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</si>
  <si>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</si>
  <si>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</si>
  <si>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</si>
  <si>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</si>
  <si>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</si>
  <si>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</si>
  <si>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</si>
  <si>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</si>
  <si>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</si>
  <si>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</si>
  <si>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</si>
  <si>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</si>
  <si>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</si>
  <si>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</si>
  <si>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</si>
  <si>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</si>
  <si>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</si>
  <si>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</si>
  <si>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</si>
  <si>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</si>
  <si>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</si>
  <si>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</si>
  <si>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</si>
  <si>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</si>
  <si>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</si>
  <si>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</si>
  <si>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</si>
  <si>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</si>
  <si>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</si>
  <si>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</si>
  <si>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</si>
  <si>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</si>
  <si>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</si>
  <si>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</si>
  <si>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</si>
  <si>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</si>
  <si>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</si>
  <si>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</si>
  <si>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</si>
  <si>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</si>
  <si>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</si>
  <si>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</si>
  <si>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</si>
  <si>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</si>
  <si>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</si>
  <si>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</si>
  <si>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</si>
  <si>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</si>
  <si>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</si>
  <si>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</si>
  <si>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</si>
  <si>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</si>
  <si>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</si>
  <si>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</si>
  <si>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</si>
  <si>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</si>
  <si>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</si>
  <si>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</si>
  <si>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</si>
  <si>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</si>
  <si>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</si>
  <si>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</si>
  <si>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</si>
  <si>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</si>
  <si>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</si>
  <si>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</si>
  <si>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</si>
  <si>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</si>
  <si>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</si>
  <si>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</si>
  <si>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</si>
  <si>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</si>
  <si>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</si>
  <si>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</si>
  <si>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</si>
  <si>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</si>
  <si>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</si>
  <si>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</si>
  <si>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</si>
  <si>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</si>
  <si>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</si>
  <si>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</si>
  <si>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</si>
  <si>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</si>
  <si>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</si>
  <si>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</si>
  <si>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</si>
  <si>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</si>
  <si>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</si>
  <si>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</si>
  <si>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</si>
  <si>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</si>
  <si>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</si>
  <si>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</si>
  <si>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</si>
  <si>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</si>
  <si>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</si>
  <si>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</si>
  <si>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</si>
  <si>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</si>
  <si>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</si>
  <si>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</si>
  <si>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</si>
  <si>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</si>
  <si>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</si>
  <si>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</si>
  <si>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</si>
  <si>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</si>
  <si>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</si>
  <si>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</si>
  <si>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</si>
  <si>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</si>
  <si>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</si>
  <si>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</si>
  <si>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</si>
  <si>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</si>
  <si>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</si>
  <si>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</si>
  <si>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</si>
  <si>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</si>
  <si>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</si>
  <si>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</si>
  <si>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</si>
  <si>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</si>
  <si>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</si>
  <si>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</si>
  <si>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</si>
  <si>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</si>
  <si>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</si>
  <si>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</si>
  <si>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</si>
  <si>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</si>
  <si>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</si>
  <si>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</si>
  <si>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</si>
  <si>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</si>
  <si>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</si>
  <si>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</si>
  <si>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</si>
  <si>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</si>
  <si>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</si>
  <si>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</si>
  <si>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</si>
  <si>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</si>
  <si>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</si>
  <si>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</si>
  <si>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</si>
  <si>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</si>
  <si>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</si>
  <si>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</si>
  <si>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</si>
  <si>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</si>
  <si>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</si>
  <si>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</si>
  <si>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</si>
  <si>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</si>
  <si>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</si>
  <si>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</si>
  <si>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</si>
  <si>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</si>
  <si>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</si>
  <si>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</si>
  <si>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</si>
  <si>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</si>
  <si>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</si>
  <si>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</si>
  <si>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</si>
  <si>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</si>
  <si>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</si>
  <si>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</si>
  <si>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</si>
  <si>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</si>
  <si>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</si>
  <si>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</si>
  <si>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</si>
  <si>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</si>
  <si>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</si>
  <si>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</si>
  <si>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</si>
  <si>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</si>
  <si>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</si>
  <si>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</si>
  <si>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</si>
  <si>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</si>
  <si>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</si>
  <si>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</si>
  <si>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</si>
  <si>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</si>
  <si>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</si>
  <si>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</si>
  <si>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</si>
  <si>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</si>
  <si>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</si>
  <si>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</si>
  <si>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</si>
  <si>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</si>
  <si>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</si>
  <si>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</si>
  <si>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</si>
  <si>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</si>
  <si>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</si>
  <si>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</si>
  <si>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</si>
  <si>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</si>
  <si>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</si>
  <si>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</si>
  <si>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</si>
  <si>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</si>
  <si>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</si>
  <si>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</si>
  <si>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</si>
  <si>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</si>
  <si>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</si>
  <si>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</si>
  <si>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</si>
  <si>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</si>
  <si>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</si>
  <si>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</si>
  <si>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</si>
  <si>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</si>
  <si>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</si>
  <si>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</si>
  <si>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</si>
  <si>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</si>
  <si>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</si>
  <si>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</si>
  <si>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</si>
  <si>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</si>
  <si>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</si>
  <si>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</si>
  <si>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</si>
  <si>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</si>
  <si>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</si>
  <si>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</si>
  <si>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</si>
  <si>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</si>
  <si>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</si>
  <si>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</si>
  <si>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</si>
  <si>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</si>
  <si>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</si>
  <si>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</si>
  <si>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</si>
  <si>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</si>
  <si>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</si>
  <si>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</si>
  <si>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</si>
  <si>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</si>
  <si>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</si>
  <si>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</si>
  <si>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</si>
  <si>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</si>
  <si>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</si>
  <si>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</si>
  <si>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</si>
  <si>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</si>
  <si>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</si>
  <si>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</si>
  <si>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</si>
  <si>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</si>
  <si>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</si>
  <si>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</si>
  <si>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</si>
  <si>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</si>
  <si>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</si>
  <si>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</si>
  <si>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</si>
  <si>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</si>
  <si>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</si>
  <si>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</si>
  <si>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</si>
  <si>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</si>
  <si>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</si>
  <si>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</si>
  <si>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</si>
  <si>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</si>
  <si>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</si>
  <si>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</si>
  <si>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</si>
  <si>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</si>
  <si>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</si>
  <si>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</si>
  <si>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</si>
  <si>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</si>
  <si>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</si>
  <si>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</si>
  <si>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</si>
  <si>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</si>
  <si>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</si>
  <si>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</si>
  <si>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</si>
  <si>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</si>
  <si>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</si>
  <si>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</si>
  <si>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</si>
  <si>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</si>
  <si>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</si>
  <si>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</si>
  <si>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</si>
  <si>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</si>
  <si>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</si>
  <si>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</si>
  <si>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</si>
  <si>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</si>
  <si>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</si>
  <si>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</si>
  <si>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</si>
  <si>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</si>
  <si>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</si>
  <si>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</si>
  <si>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</si>
  <si>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</si>
  <si>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</si>
  <si>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</si>
  <si>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</si>
  <si>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</si>
  <si>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</si>
  <si>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</si>
  <si>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</si>
  <si>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</si>
  <si>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</si>
  <si>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</si>
  <si>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</si>
  <si>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</si>
  <si>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</si>
  <si>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</si>
  <si>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</si>
  <si>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</si>
  <si>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</si>
  <si>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</si>
  <si>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</si>
  <si>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</si>
  <si>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</si>
  <si>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</si>
  <si>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</si>
  <si>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</si>
  <si>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</si>
  <si>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</si>
  <si>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</si>
  <si>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</si>
  <si>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</si>
  <si>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</si>
  <si>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</si>
  <si>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</si>
  <si>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</si>
  <si>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</si>
  <si>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</si>
  <si>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</si>
  <si>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</si>
  <si>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</si>
  <si>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</si>
  <si>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</si>
  <si>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</si>
  <si>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</si>
  <si>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</si>
  <si>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</si>
  <si>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</si>
  <si>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</si>
  <si>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</si>
  <si>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</si>
  <si>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</si>
  <si>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</si>
  <si>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</si>
  <si>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</si>
  <si>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</si>
  <si>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</si>
  <si>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</si>
  <si>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</si>
  <si>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</si>
  <si>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</si>
  <si>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</si>
  <si>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</si>
  <si>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</si>
  <si>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</si>
  <si>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</si>
  <si>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</si>
  <si>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</si>
  <si>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</si>
  <si>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</si>
  <si>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</si>
  <si>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</si>
  <si>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</si>
  <si>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</si>
  <si>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</si>
  <si>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</si>
  <si>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</si>
  <si>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</si>
  <si>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</si>
  <si>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</si>
  <si>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</si>
  <si>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</si>
  <si>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</si>
  <si>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</si>
  <si>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</si>
  <si>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</si>
  <si>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</si>
  <si>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</si>
  <si>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</si>
  <si>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</si>
  <si>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</si>
  <si>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</si>
  <si>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</si>
  <si>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</si>
  <si>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</si>
  <si>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</si>
  <si>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</si>
  <si>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</si>
  <si>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</si>
  <si>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</si>
  <si>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</si>
  <si>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</si>
  <si>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</si>
  <si>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</si>
  <si>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</si>
  <si>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</si>
  <si>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</si>
  <si>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</si>
  <si>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</si>
  <si>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</si>
  <si>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</si>
  <si>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</si>
  <si>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</si>
  <si>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</si>
  <si>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</si>
  <si>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</si>
  <si>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</si>
  <si>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</si>
  <si>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</si>
  <si>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</si>
  <si>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</si>
  <si>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</si>
  <si>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</si>
  <si>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</si>
  <si>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</si>
  <si>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</si>
  <si>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</si>
  <si>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</si>
  <si>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</si>
  <si>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</si>
  <si>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</si>
  <si>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</si>
  <si>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</si>
  <si>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</si>
  <si>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</si>
  <si>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</si>
  <si>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</si>
  <si>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</si>
  <si>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</si>
  <si>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</si>
  <si>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</si>
  <si>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</si>
  <si>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</si>
  <si>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</si>
  <si>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</si>
  <si>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</si>
  <si>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</si>
  <si>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</si>
  <si>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</si>
  <si>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</si>
  <si>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</si>
  <si>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</si>
  <si>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</si>
  <si>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</si>
  <si>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</si>
  <si>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</si>
  <si>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</si>
  <si>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</si>
  <si>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</si>
  <si>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</si>
  <si>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</si>
  <si>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</si>
  <si>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</si>
  <si>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</si>
  <si>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</si>
  <si>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</si>
  <si>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</si>
  <si>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</si>
  <si>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</si>
  <si>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</si>
  <si>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</si>
  <si>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</si>
  <si>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</si>
  <si>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</si>
  <si>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</si>
  <si>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</si>
  <si>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</si>
  <si>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</si>
  <si>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</si>
  <si>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</si>
  <si>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</si>
  <si>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</si>
  <si>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</si>
  <si>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</si>
  <si>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</si>
  <si>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</si>
  <si>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</si>
  <si>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</si>
  <si>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</si>
  <si>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</si>
  <si>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</si>
  <si>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</si>
  <si>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</si>
  <si>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</si>
  <si>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</si>
  <si>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</si>
  <si>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</si>
  <si>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</si>
  <si>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</si>
  <si>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</si>
  <si>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</si>
  <si>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</si>
  <si>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</si>
  <si>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</si>
  <si>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</si>
  <si>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</si>
  <si>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</si>
  <si>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</si>
  <si>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</si>
  <si>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</si>
  <si>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</si>
  <si>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</si>
  <si>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</si>
  <si>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</si>
  <si>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</si>
  <si>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</si>
  <si>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</si>
  <si>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</si>
  <si>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</si>
  <si>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</si>
  <si>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</si>
  <si>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</si>
  <si>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</si>
  <si>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</si>
  <si>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</si>
  <si>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</si>
  <si>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</si>
  <si>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</si>
  <si>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</si>
  <si>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</si>
  <si>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</si>
  <si>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</si>
  <si>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</si>
  <si>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</si>
  <si>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</si>
  <si>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</si>
  <si>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</si>
  <si>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</si>
  <si>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</si>
  <si>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</si>
  <si>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</si>
  <si>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</si>
  <si>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</si>
  <si>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</si>
  <si>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</si>
  <si>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</si>
  <si>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</si>
  <si>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</si>
  <si>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</si>
  <si>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</si>
  <si>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</si>
  <si>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</si>
  <si>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</si>
  <si>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</si>
  <si>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</si>
  <si>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</si>
  <si>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</si>
  <si>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</si>
  <si>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</si>
  <si>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</si>
  <si>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</si>
  <si>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</si>
  <si>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</si>
  <si>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</si>
  <si>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</si>
  <si>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</si>
  <si>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</si>
  <si>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</si>
  <si>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</si>
  <si>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</si>
  <si>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</si>
  <si>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</si>
  <si>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</si>
  <si>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</si>
  <si>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</si>
  <si>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</si>
  <si>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</si>
  <si>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</si>
  <si>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</si>
  <si>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</si>
  <si>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</si>
  <si>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</si>
  <si>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</si>
  <si>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</si>
  <si>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</si>
  <si>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</si>
  <si>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</si>
  <si>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</si>
  <si>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</si>
  <si>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</si>
  <si>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</si>
  <si>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</si>
  <si>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</si>
  <si>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</si>
  <si>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</si>
  <si>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</si>
  <si>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</si>
  <si>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</si>
  <si>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</si>
  <si>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</si>
  <si>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</si>
  <si>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</si>
  <si>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</si>
  <si>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</si>
  <si>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</si>
  <si>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</si>
  <si>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</si>
  <si>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</si>
  <si>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</si>
  <si>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</si>
  <si>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</si>
  <si>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</si>
  <si>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</si>
  <si>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</si>
  <si>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</si>
  <si>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</si>
  <si>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</si>
  <si>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</si>
  <si>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</si>
  <si>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</si>
  <si>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</si>
  <si>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</si>
  <si>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</si>
  <si>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</si>
  <si>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</si>
  <si>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</si>
  <si>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</si>
  <si>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</si>
  <si>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</si>
  <si>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</si>
  <si>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</si>
  <si>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</si>
  <si>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</si>
  <si>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</si>
  <si>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</si>
  <si>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</si>
  <si>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</si>
  <si>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</si>
  <si>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</si>
  <si>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</si>
  <si>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</si>
  <si>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</si>
  <si>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</si>
  <si>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</si>
  <si>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</si>
  <si>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</si>
  <si>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</si>
  <si>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</si>
  <si>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</si>
  <si>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</si>
  <si>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</si>
  <si>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</si>
  <si>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</si>
  <si>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</si>
  <si>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</si>
  <si>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</si>
  <si>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</si>
  <si>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</si>
  <si>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</si>
  <si>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</si>
  <si>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</si>
  <si>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</si>
  <si>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</si>
  <si>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</si>
  <si>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</si>
  <si>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</si>
  <si>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</si>
  <si>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</si>
  <si>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</si>
  <si>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</si>
  <si>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</si>
  <si>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</si>
  <si>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</si>
  <si>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</si>
  <si>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</si>
  <si>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</si>
  <si>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</si>
  <si>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</si>
  <si>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</si>
  <si>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</si>
  <si>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</si>
  <si>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</si>
  <si>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</si>
  <si>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</si>
  <si>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</si>
  <si>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</si>
  <si>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</si>
  <si>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</si>
  <si>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</si>
  <si>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</si>
  <si>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</si>
  <si>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</si>
  <si>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</si>
  <si>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</si>
  <si>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</si>
  <si>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</si>
  <si>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</si>
  <si>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</si>
  <si>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</si>
  <si>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</si>
  <si>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</si>
  <si>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</si>
  <si>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</si>
  <si>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</si>
  <si>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</si>
  <si>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</si>
  <si>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</si>
  <si>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</si>
  <si>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</si>
  <si>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</si>
  <si>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</si>
  <si>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</si>
  <si>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</si>
  <si>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</si>
  <si>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</si>
  <si>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</si>
  <si>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</si>
  <si>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</si>
  <si>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</si>
  <si>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</si>
  <si>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</si>
  <si>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</si>
  <si>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</si>
  <si>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</si>
  <si>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</si>
  <si>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</si>
  <si>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</si>
  <si>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</si>
  <si>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</si>
  <si>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</si>
  <si>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</si>
  <si>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</si>
  <si>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</si>
  <si>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</si>
  <si>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</si>
  <si>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</si>
  <si>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</si>
  <si>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</si>
  <si>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</si>
  <si>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</si>
  <si>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</si>
  <si>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</si>
  <si>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</si>
  <si>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</si>
  <si>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</si>
  <si>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</si>
  <si>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</si>
  <si>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</si>
  <si>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</si>
  <si>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</si>
  <si>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</si>
  <si>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</si>
  <si>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</si>
  <si>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</si>
  <si>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</si>
  <si>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</si>
  <si>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</si>
  <si>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</si>
  <si>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</si>
  <si>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</si>
  <si>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</si>
  <si>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</si>
  <si>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</si>
  <si>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</si>
  <si>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</si>
  <si>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</si>
  <si>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</si>
  <si>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</si>
  <si>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</si>
  <si>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</si>
  <si>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</si>
  <si>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</si>
  <si>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</si>
  <si>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</si>
  <si>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</si>
  <si>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</si>
  <si>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</si>
  <si>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</si>
  <si>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</si>
  <si>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</si>
  <si>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</si>
  <si>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</si>
  <si>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</si>
  <si>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</si>
  <si>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</si>
  <si>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</si>
  <si>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</si>
  <si>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</si>
  <si>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</si>
  <si>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</si>
  <si>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</si>
  <si>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</si>
  <si>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</si>
  <si>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</si>
  <si>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</si>
  <si>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</si>
  <si>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</si>
  <si>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</si>
  <si>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</si>
  <si>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</si>
  <si>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</si>
  <si>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</si>
  <si>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</si>
  <si>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</si>
  <si>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</si>
  <si>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</si>
  <si>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</si>
  <si>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</si>
  <si>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</si>
  <si>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</si>
  <si>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</si>
  <si>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</si>
  <si>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</si>
  <si>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</si>
  <si>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</si>
  <si>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</si>
  <si>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</si>
  <si>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</si>
  <si>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</si>
  <si>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</si>
  <si>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</si>
  <si>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</si>
  <si>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</si>
  <si>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</si>
  <si>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</si>
  <si>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</si>
  <si>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</si>
  <si>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</si>
  <si>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</si>
  <si>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</si>
  <si>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</si>
  <si>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</si>
  <si>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</si>
  <si>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</si>
  <si>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</si>
  <si>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</si>
  <si>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</si>
  <si>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</si>
  <si>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</si>
  <si>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</si>
  <si>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</si>
  <si>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</si>
  <si>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</si>
  <si>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</si>
  <si>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</si>
  <si>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</si>
  <si>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</si>
  <si>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</si>
  <si>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</si>
  <si>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</si>
  <si>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</si>
  <si>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</si>
  <si>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</si>
  <si>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</si>
  <si>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</si>
  <si>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</si>
  <si>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</si>
  <si>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</si>
  <si>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</si>
  <si>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</si>
  <si>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</si>
  <si>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</si>
  <si>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</si>
  <si>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</si>
  <si>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</si>
  <si>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</si>
  <si>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</si>
  <si>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</si>
  <si>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</si>
  <si>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</si>
  <si>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</si>
  <si>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</si>
  <si>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</si>
  <si>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</si>
  <si>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</si>
  <si>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</si>
  <si>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</si>
  <si>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</si>
  <si>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</si>
  <si>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</si>
  <si>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</si>
  <si>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</si>
  <si>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</si>
  <si>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</si>
  <si>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</si>
  <si>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</si>
  <si>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</si>
  <si>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</si>
  <si>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</si>
  <si>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</si>
  <si>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</si>
  <si>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</si>
  <si>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</si>
  <si>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</si>
  <si>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</si>
  <si>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</si>
  <si>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</si>
  <si>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</si>
  <si>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</si>
  <si>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</si>
  <si>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</si>
  <si>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</si>
  <si>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</si>
  <si>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</si>
  <si>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</si>
  <si>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</si>
  <si>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</si>
  <si>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</si>
  <si>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</si>
  <si>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</si>
  <si>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</si>
  <si>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</si>
  <si>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</si>
  <si>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</si>
  <si>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</si>
  <si>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</si>
  <si>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</si>
  <si>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</si>
  <si>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</si>
  <si>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</si>
  <si>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</si>
  <si>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</si>
  <si>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</si>
  <si>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</si>
  <si>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</si>
  <si>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</si>
  <si>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</si>
  <si>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</si>
  <si>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</si>
  <si>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</si>
  <si>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</si>
  <si>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</si>
  <si>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</si>
  <si>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</si>
  <si>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</si>
  <si>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</si>
  <si>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</si>
  <si>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</si>
  <si>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</si>
  <si>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</si>
  <si>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</si>
  <si>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</si>
  <si>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</si>
  <si>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</si>
  <si>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</si>
  <si>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</si>
  <si>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</si>
  <si>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</si>
  <si>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</si>
  <si>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</si>
  <si>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</si>
  <si>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</si>
  <si>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</si>
  <si>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</si>
  <si>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</si>
  <si>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</si>
  <si>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</si>
  <si>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</si>
  <si>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</si>
  <si>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</si>
  <si>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</si>
  <si>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</si>
  <si>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</si>
  <si>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</si>
  <si>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</si>
  <si>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</si>
  <si>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</si>
  <si>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</si>
  <si>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</si>
  <si>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</si>
  <si>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</si>
  <si>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</si>
  <si>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</si>
  <si>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</si>
  <si>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</si>
  <si>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</si>
  <si>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</si>
  <si>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</si>
  <si>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</si>
  <si>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</si>
  <si>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</si>
  <si>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</si>
  <si>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</si>
  <si>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</si>
  <si>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</si>
  <si>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</si>
  <si>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</si>
  <si>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</si>
  <si>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</si>
  <si>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</si>
  <si>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</si>
  <si>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</si>
  <si>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</si>
  <si>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</si>
  <si>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</si>
  <si>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</si>
  <si>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</si>
  <si>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</si>
  <si>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</si>
  <si>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</si>
  <si>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</si>
  <si>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</si>
  <si>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</si>
  <si>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</si>
  <si>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</si>
  <si>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</si>
  <si>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</si>
  <si>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</si>
  <si>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</si>
  <si>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</si>
  <si>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</si>
  <si>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</si>
  <si>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</si>
  <si>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</si>
  <si>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</si>
  <si>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</si>
  <si>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</si>
  <si>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</si>
  <si>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</si>
  <si>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</si>
  <si>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</si>
  <si>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</si>
  <si>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</si>
  <si>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</si>
  <si>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</si>
  <si>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</si>
  <si>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</si>
  <si>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</si>
  <si>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</si>
  <si>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</si>
  <si>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</si>
  <si>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</si>
  <si>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</si>
  <si>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</si>
  <si>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</si>
  <si>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</si>
  <si>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</si>
  <si>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</si>
  <si>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</si>
  <si>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</si>
  <si>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</si>
  <si>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</si>
  <si>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</si>
  <si>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</si>
  <si>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</si>
  <si>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</si>
  <si>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</si>
  <si>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</si>
  <si>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</si>
  <si>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</si>
  <si>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</si>
  <si>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</si>
  <si>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</si>
  <si>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</si>
  <si>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</si>
  <si>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</si>
  <si>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</si>
  <si>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</si>
  <si>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</si>
  <si>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</si>
  <si>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</si>
  <si>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</si>
  <si>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</si>
  <si>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</si>
  <si>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</si>
  <si>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</si>
  <si>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</si>
  <si>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</si>
  <si>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</si>
  <si>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</si>
  <si>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</si>
  <si>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</si>
  <si>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</si>
  <si>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</si>
  <si>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</si>
  <si>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</si>
  <si>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</si>
  <si>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</si>
  <si>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</si>
  <si>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</si>
  <si>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</si>
  <si>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</si>
  <si>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</si>
  <si>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</si>
  <si>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</si>
  <si>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</si>
  <si>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</si>
  <si>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</si>
  <si>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</si>
  <si>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</si>
  <si>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</si>
  <si>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</si>
  <si>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</si>
  <si>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</si>
  <si>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</si>
  <si>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</si>
  <si>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</si>
  <si>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</si>
  <si>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</si>
  <si>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</si>
  <si>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</si>
  <si>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</si>
  <si>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</si>
  <si>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</si>
  <si>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</si>
  <si>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</si>
  <si>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</si>
  <si>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</si>
  <si>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</si>
  <si>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</si>
  <si>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</si>
  <si>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</si>
  <si>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</si>
  <si>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</si>
  <si>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</si>
  <si>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</si>
  <si>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</si>
  <si>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</si>
  <si>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</si>
  <si>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</si>
  <si>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</si>
  <si>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</si>
  <si>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</si>
  <si>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</si>
  <si>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</si>
  <si>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</si>
  <si>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</si>
  <si>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</si>
  <si>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</si>
  <si>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</si>
  <si>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</si>
  <si>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</si>
  <si>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</si>
  <si>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</si>
  <si>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</si>
  <si>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</si>
  <si>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</si>
  <si>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</si>
  <si>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</si>
  <si>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</si>
  <si>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</si>
  <si>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</si>
  <si>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</si>
  <si>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</si>
  <si>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</si>
  <si>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</si>
  <si>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</si>
  <si>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</si>
  <si>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</si>
  <si>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</si>
  <si>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</si>
  <si>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</si>
  <si>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</si>
  <si>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</si>
  <si>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</si>
  <si>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</si>
  <si>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</si>
  <si>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</si>
  <si>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</si>
  <si>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</si>
  <si>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</si>
  <si>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</si>
  <si>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</si>
  <si>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</si>
  <si>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</si>
  <si>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</si>
  <si>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</si>
  <si>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</si>
  <si>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</si>
  <si>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</si>
  <si>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</si>
  <si>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</si>
  <si>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</si>
  <si>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</si>
  <si>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</si>
  <si>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</si>
  <si>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</si>
  <si>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</si>
  <si>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</si>
  <si>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</si>
  <si>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</si>
  <si>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</si>
  <si>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</si>
  <si>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</si>
  <si>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</si>
  <si>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</si>
  <si>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</si>
  <si>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</si>
  <si>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</si>
  <si>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</si>
  <si>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</si>
  <si>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</si>
  <si>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</si>
  <si>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</si>
  <si>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</si>
  <si>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</si>
  <si>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</si>
  <si>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</si>
  <si>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</si>
  <si>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</si>
  <si>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</si>
  <si>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</si>
  <si>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</si>
  <si>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</si>
  <si>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</si>
  <si>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</si>
  <si>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</si>
  <si>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</si>
  <si>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</si>
  <si>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</si>
  <si>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</si>
  <si>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</si>
  <si>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</si>
  <si>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</si>
  <si>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</si>
  <si>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</si>
  <si>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</si>
  <si>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</si>
  <si>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</si>
  <si>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</si>
  <si>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</si>
  <si>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</si>
  <si>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</si>
  <si>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</si>
  <si>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</si>
  <si>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</si>
  <si>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</si>
  <si>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</si>
  <si>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</si>
  <si>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</si>
  <si>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</si>
  <si>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</si>
  <si>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</si>
  <si>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</si>
  <si>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</si>
  <si>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</si>
  <si>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</si>
  <si>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</si>
  <si>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</si>
  <si>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</si>
  <si>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</si>
  <si>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</si>
  <si>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</si>
  <si>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</si>
  <si>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</si>
  <si>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</si>
  <si>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</si>
  <si>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</si>
  <si>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</si>
  <si>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</si>
  <si>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</si>
  <si>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</si>
  <si>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</si>
  <si>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</si>
  <si>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</si>
  <si>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</si>
  <si>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</si>
  <si>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</si>
  <si>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</si>
  <si>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</si>
  <si>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</si>
  <si>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</si>
  <si>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</si>
  <si>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</si>
  <si>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</si>
  <si>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</si>
  <si>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</si>
  <si>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</si>
  <si>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</si>
  <si>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</si>
  <si>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</si>
  <si>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</si>
  <si>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</si>
  <si>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</si>
  <si>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</si>
  <si>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</si>
  <si>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</si>
  <si>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</si>
  <si>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</si>
  <si>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</si>
  <si>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</si>
  <si>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</si>
  <si>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</si>
  <si>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</si>
  <si>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</si>
  <si>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</si>
  <si>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</si>
  <si>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</si>
  <si>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</si>
  <si>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</si>
  <si>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</si>
  <si>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</si>
  <si>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</si>
  <si>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</si>
  <si>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</si>
  <si>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</si>
  <si>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</si>
  <si>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</si>
  <si>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</si>
  <si>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</si>
  <si>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</si>
  <si>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</si>
  <si>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</si>
  <si>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</si>
  <si>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</si>
  <si>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</si>
  <si>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</si>
  <si>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</si>
  <si>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</si>
  <si>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</si>
  <si>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</si>
  <si>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</si>
  <si>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</si>
  <si>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</si>
  <si>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</si>
  <si>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</si>
  <si>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</si>
  <si>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</si>
  <si>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</si>
  <si>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</si>
  <si>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</si>
  <si>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</si>
  <si>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</si>
  <si>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</si>
  <si>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</si>
  <si>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</si>
  <si>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</si>
  <si>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</si>
  <si>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</si>
  <si>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</si>
  <si>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</si>
  <si>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</si>
  <si>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</si>
  <si>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</si>
  <si>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</si>
  <si>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</si>
  <si>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</si>
  <si>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</si>
  <si>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</si>
  <si>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</si>
  <si>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</si>
  <si>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</si>
  <si>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</si>
  <si>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</si>
  <si>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</si>
  <si>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</si>
  <si>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</si>
  <si>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</si>
  <si>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</si>
  <si>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</si>
  <si>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</si>
  <si>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</si>
  <si>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</si>
  <si>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</si>
  <si>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</si>
  <si>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</si>
  <si>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</si>
  <si>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</si>
  <si>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</si>
  <si>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</si>
  <si>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</si>
  <si>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</si>
  <si>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</si>
  <si>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</si>
  <si>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</si>
  <si>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</si>
  <si>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</si>
  <si>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</si>
  <si>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</si>
  <si>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</si>
  <si>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</si>
  <si>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</si>
  <si>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</si>
  <si>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</si>
  <si>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</si>
  <si>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</si>
  <si>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</si>
  <si>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</si>
  <si>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</si>
  <si>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</si>
  <si>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</si>
  <si>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</si>
  <si>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</si>
  <si>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</si>
  <si>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</si>
  <si>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</si>
  <si>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</si>
  <si>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</si>
  <si>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</si>
  <si>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</si>
  <si>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</si>
  <si>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</si>
  <si>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</si>
  <si>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</si>
  <si>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</si>
  <si>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</si>
  <si>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</si>
  <si>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</si>
  <si>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</si>
  <si>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</si>
  <si>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</si>
  <si>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</si>
  <si>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</si>
  <si>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</si>
  <si>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</si>
  <si>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</si>
  <si>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</si>
  <si>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</si>
  <si>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</si>
  <si>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</si>
  <si>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</si>
  <si>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</si>
  <si>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</si>
  <si>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</si>
  <si>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</si>
  <si>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</si>
  <si>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</si>
  <si>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</si>
  <si>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</si>
  <si>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</si>
  <si>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</si>
  <si>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</si>
  <si>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</si>
  <si>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</si>
  <si>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</si>
  <si>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</si>
  <si>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</si>
  <si>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</si>
  <si>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</si>
  <si>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</si>
  <si>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</si>
  <si>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</si>
  <si>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</si>
  <si>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</si>
  <si>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</si>
  <si>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</si>
  <si>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</si>
  <si>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</si>
  <si>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</si>
  <si>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</si>
  <si>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</si>
  <si>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</si>
  <si>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</si>
  <si>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</si>
  <si>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</si>
  <si>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</si>
  <si>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</si>
  <si>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</si>
  <si>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</si>
  <si>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</si>
  <si>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</si>
  <si>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</si>
  <si>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</si>
  <si>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</si>
  <si>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</si>
  <si>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</si>
  <si>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</si>
  <si>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</si>
  <si>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</si>
  <si>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</si>
  <si>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</si>
  <si>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</si>
  <si>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</si>
  <si>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</si>
  <si>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</si>
  <si>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</si>
  <si>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</si>
  <si>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</si>
  <si>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</si>
  <si>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</si>
  <si>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</si>
  <si>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</si>
  <si>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</si>
  <si>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</si>
  <si>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</si>
  <si>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</si>
  <si>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</si>
  <si>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</si>
  <si>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</si>
  <si>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</si>
  <si>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</si>
  <si>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</si>
  <si>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</si>
  <si>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</si>
  <si>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</si>
  <si>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</si>
  <si>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</si>
  <si>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</si>
  <si>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</si>
  <si>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</si>
  <si>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</si>
  <si>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</si>
  <si>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</si>
  <si>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</si>
  <si>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</si>
  <si>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</si>
  <si>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</si>
  <si>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</si>
  <si>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</si>
  <si>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</si>
  <si>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</si>
  <si>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</si>
  <si>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</si>
  <si>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</si>
  <si>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</si>
  <si>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</si>
  <si>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</si>
  <si>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</si>
  <si>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</si>
  <si>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</si>
  <si>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</si>
  <si>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</si>
  <si>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</si>
  <si>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</si>
  <si>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</si>
  <si>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</si>
  <si>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</si>
  <si>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</si>
  <si>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</si>
  <si>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</si>
  <si>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</si>
  <si>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</si>
  <si>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</si>
  <si>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</si>
  <si>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</si>
  <si>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</si>
  <si>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</si>
  <si>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</si>
  <si>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</si>
  <si>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</si>
  <si>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</si>
  <si>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</si>
  <si>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</si>
  <si>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</si>
  <si>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</si>
  <si>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</si>
  <si>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</si>
  <si>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</si>
  <si>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</si>
  <si>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</si>
  <si>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</si>
  <si>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</si>
  <si>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</si>
  <si>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</si>
  <si>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</si>
  <si>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</si>
  <si>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</si>
  <si>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</si>
  <si>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</si>
  <si>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</si>
  <si>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</si>
  <si>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</si>
  <si>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</si>
  <si>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</si>
  <si>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</si>
  <si>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</si>
  <si>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</si>
  <si>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</si>
  <si>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</si>
  <si>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</si>
  <si>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</si>
  <si>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</si>
  <si>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</si>
  <si>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</si>
  <si>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</si>
  <si>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</si>
  <si>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</si>
  <si>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</si>
  <si>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</si>
  <si>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</si>
  <si>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</si>
  <si>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</si>
  <si>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</si>
  <si>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</si>
  <si>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</si>
  <si>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</si>
  <si>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</si>
  <si>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</si>
  <si>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</si>
  <si>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</si>
  <si>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</si>
  <si>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</si>
  <si>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</si>
  <si>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</si>
  <si>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</si>
  <si>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</si>
  <si>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</si>
  <si>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</si>
  <si>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</si>
  <si>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</si>
  <si>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</si>
  <si>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</si>
  <si>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</si>
  <si>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</si>
  <si>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</si>
  <si>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</si>
  <si>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</si>
  <si>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</si>
  <si>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</si>
  <si>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</si>
  <si>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</si>
  <si>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</si>
  <si>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</si>
  <si>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</si>
  <si>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</si>
  <si>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</si>
  <si>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</si>
  <si>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</si>
  <si>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</si>
  <si>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</si>
  <si>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</si>
  <si>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</si>
  <si>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</si>
  <si>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</si>
  <si>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</si>
  <si>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</si>
  <si>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</si>
  <si>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</si>
  <si>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</si>
  <si>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</si>
  <si>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</si>
  <si>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</si>
  <si>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</si>
  <si>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</si>
  <si>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</si>
  <si>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</si>
  <si>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</si>
  <si>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</si>
  <si>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</si>
  <si>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</si>
  <si>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</si>
  <si>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</si>
  <si>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</si>
  <si>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</si>
  <si>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</si>
  <si>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</si>
  <si>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</si>
  <si>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</si>
  <si>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</si>
  <si>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</si>
  <si>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</si>
  <si>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</si>
  <si>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</si>
  <si>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</si>
  <si>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</si>
  <si>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</si>
  <si>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</si>
  <si>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</si>
  <si>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</si>
  <si>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</si>
  <si>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</si>
  <si>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</si>
  <si>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</si>
  <si>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</si>
  <si>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</si>
  <si>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</si>
  <si>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</si>
  <si>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</si>
  <si>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</si>
  <si>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</si>
  <si>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</si>
  <si>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</si>
  <si>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</si>
  <si>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</si>
  <si>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</si>
  <si>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</si>
  <si>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</si>
  <si>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</si>
  <si>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</si>
  <si>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</si>
  <si>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</si>
  <si>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</si>
  <si>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</si>
  <si>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</si>
  <si>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</si>
  <si>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</si>
  <si>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</si>
  <si>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</si>
  <si>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</si>
  <si>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</si>
  <si>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</si>
  <si>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</si>
  <si>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</si>
  <si>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</si>
  <si>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</si>
  <si>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</si>
  <si>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</si>
  <si>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</si>
  <si>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</si>
  <si>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</si>
  <si>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</si>
  <si>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</si>
  <si>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</si>
  <si>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</si>
  <si>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</si>
  <si>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</si>
  <si>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</si>
  <si>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</si>
  <si>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</si>
  <si>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</si>
  <si>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</si>
  <si>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</si>
  <si>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</si>
  <si>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</si>
  <si>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</si>
  <si>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</si>
  <si>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</si>
  <si>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</si>
  <si>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</si>
  <si>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</si>
  <si>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</si>
  <si>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</si>
  <si>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</si>
  <si>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</si>
  <si>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</si>
  <si>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</si>
  <si>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</si>
  <si>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</si>
  <si>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</si>
  <si>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</si>
  <si>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</si>
  <si>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</si>
  <si>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</si>
  <si>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</si>
  <si>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</si>
  <si>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</si>
  <si>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</si>
  <si>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</si>
  <si>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</si>
  <si>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</si>
  <si>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</si>
  <si>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</si>
  <si>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</si>
  <si>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</si>
  <si>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</si>
  <si>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</si>
  <si>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</si>
  <si>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</si>
  <si>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</si>
  <si>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</si>
  <si>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</si>
  <si>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</si>
  <si>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</si>
  <si>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</si>
  <si>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</si>
  <si>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</si>
  <si>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</si>
  <si>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</si>
  <si>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</si>
  <si>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</si>
  <si>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</si>
  <si>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</si>
  <si>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</si>
  <si>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</si>
  <si>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</si>
  <si>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</si>
  <si>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</si>
  <si>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</si>
  <si>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</si>
  <si>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</si>
  <si>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</si>
  <si>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</si>
  <si>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</si>
  <si>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</si>
  <si>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</si>
  <si>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</si>
  <si>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</si>
  <si>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</si>
  <si>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</si>
  <si>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</si>
  <si>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</si>
  <si>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</si>
  <si>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</si>
  <si>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</si>
  <si>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</si>
  <si>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</si>
  <si>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</si>
  <si>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</si>
  <si>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</si>
  <si>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</si>
  <si>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</si>
  <si>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</si>
  <si>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</si>
  <si>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</si>
  <si>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</si>
  <si>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</si>
  <si>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</si>
  <si>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</si>
  <si>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</si>
  <si>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</si>
  <si>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</si>
  <si>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</si>
  <si>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</si>
  <si>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</si>
  <si>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</si>
  <si>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</si>
  <si>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</si>
  <si>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</si>
  <si>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</si>
  <si>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</si>
  <si>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</si>
  <si>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</si>
  <si>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</si>
  <si>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</si>
  <si>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</si>
  <si>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</si>
  <si>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</si>
  <si>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</si>
  <si>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</si>
  <si>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</si>
  <si>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</si>
  <si>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</si>
  <si>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</si>
  <si>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</si>
  <si>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</si>
  <si>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</si>
  <si>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</si>
  <si>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</si>
  <si>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</si>
  <si>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</si>
  <si>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</si>
  <si>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</si>
  <si>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</si>
  <si>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</si>
  <si>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</si>
  <si>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</si>
  <si>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</si>
  <si>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</si>
  <si>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</si>
  <si>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</si>
  <si>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</si>
  <si>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</si>
  <si>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</si>
  <si>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</si>
  <si>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</si>
  <si>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</si>
  <si>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</si>
  <si>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</si>
  <si>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</si>
  <si>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</si>
  <si>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</si>
  <si>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</si>
  <si>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</si>
  <si>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</si>
  <si>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</si>
  <si>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</si>
  <si>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</si>
  <si>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</si>
  <si>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</si>
  <si>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</si>
  <si>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</si>
  <si>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</si>
  <si>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</si>
  <si>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</si>
  <si>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</si>
  <si>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</si>
  <si>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</si>
  <si>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</si>
  <si>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</si>
  <si>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</si>
  <si>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</si>
  <si>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</si>
  <si>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</si>
  <si>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</si>
  <si>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</si>
  <si>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</si>
  <si>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</si>
  <si>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</si>
  <si>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</si>
  <si>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</si>
  <si>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</si>
  <si>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</si>
  <si>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</si>
  <si>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</si>
  <si>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</si>
  <si>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</si>
  <si>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</si>
  <si>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</si>
  <si>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</si>
  <si>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</si>
  <si>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</si>
  <si>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</si>
  <si>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</si>
  <si>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</si>
  <si>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</si>
  <si>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</si>
  <si>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</si>
  <si>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</si>
  <si>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</si>
  <si>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</si>
  <si>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</si>
  <si>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</si>
  <si>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</si>
  <si>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</si>
  <si>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</si>
  <si>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</si>
  <si>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</si>
  <si>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</si>
  <si>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</si>
  <si>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</si>
  <si>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</si>
  <si>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</si>
  <si>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</si>
  <si>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</si>
  <si>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</si>
  <si>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</si>
  <si>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</si>
  <si>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</si>
  <si>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</si>
  <si>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</si>
  <si>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</si>
  <si>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</si>
  <si>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</si>
  <si>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</si>
  <si>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</si>
  <si>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</si>
  <si>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</si>
  <si>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</si>
  <si>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</si>
  <si>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</si>
  <si>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</si>
  <si>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</si>
  <si>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</si>
  <si>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</si>
  <si>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</si>
  <si>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</si>
  <si>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</si>
  <si>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</si>
  <si>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</si>
  <si>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</si>
  <si>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</si>
  <si>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</si>
  <si>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</si>
  <si>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</si>
  <si>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</si>
  <si>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</si>
  <si>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</si>
  <si>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</si>
  <si>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</si>
  <si>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</si>
  <si>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</si>
  <si>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</si>
  <si>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</si>
  <si>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</si>
  <si>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</si>
  <si>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</si>
  <si>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</si>
  <si>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</si>
  <si>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</si>
  <si>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</si>
  <si>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</si>
  <si>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</si>
  <si>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</si>
  <si>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</si>
  <si>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</si>
  <si>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</si>
  <si>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</si>
  <si>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</si>
  <si>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</si>
  <si>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</si>
  <si>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</si>
  <si>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</si>
  <si>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</si>
  <si>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</si>
  <si>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</si>
  <si>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</si>
  <si>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</si>
  <si>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</si>
  <si>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</si>
  <si>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</si>
  <si>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</si>
  <si>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</si>
  <si>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</si>
  <si>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</si>
  <si>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</si>
  <si>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</si>
  <si>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</si>
  <si>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</si>
  <si>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</si>
  <si>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</si>
  <si>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</si>
  <si>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</si>
  <si>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</si>
  <si>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</si>
  <si>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</si>
  <si>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</si>
  <si>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</si>
  <si>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</si>
  <si>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</si>
  <si>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</si>
  <si>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</si>
  <si>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</si>
  <si>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</si>
  <si>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</si>
  <si>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</si>
  <si>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</si>
  <si>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</si>
  <si>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</si>
  <si>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</si>
  <si>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</si>
  <si>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</si>
  <si>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</si>
  <si>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</si>
  <si>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</si>
  <si>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</si>
  <si>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</si>
  <si>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</si>
  <si>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</si>
  <si>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</si>
  <si>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</si>
  <si>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</si>
  <si>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</si>
  <si>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</si>
  <si>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</si>
  <si>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</si>
  <si>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</si>
  <si>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</si>
  <si>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</si>
  <si>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</si>
  <si>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</si>
  <si>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</si>
  <si>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</si>
  <si>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</si>
  <si>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</si>
  <si>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</si>
  <si>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</si>
  <si>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</si>
  <si>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</si>
  <si>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</si>
  <si>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</si>
  <si>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</si>
  <si>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</si>
  <si>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</si>
  <si>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</si>
  <si>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</si>
  <si>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</si>
  <si>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</si>
  <si>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</si>
  <si>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</si>
  <si>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</si>
  <si>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</si>
  <si>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</si>
  <si>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</si>
  <si>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</si>
  <si>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</si>
  <si>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</si>
  <si>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</si>
  <si>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</si>
  <si>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</si>
  <si>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</si>
  <si>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</si>
  <si>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</si>
  <si>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</si>
  <si>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</si>
  <si>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</si>
  <si>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</si>
  <si>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</si>
  <si>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</si>
  <si>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</si>
  <si>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</si>
  <si>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</si>
  <si>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</si>
  <si>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</si>
  <si>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</si>
  <si>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</si>
  <si>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</si>
  <si>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</si>
  <si>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</si>
  <si>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</si>
  <si>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</si>
  <si>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</si>
  <si>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</si>
  <si>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</si>
  <si>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</si>
  <si>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</si>
  <si>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</si>
  <si>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</si>
  <si>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</si>
  <si>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</si>
  <si>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</si>
  <si>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</si>
  <si>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</si>
  <si>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</si>
  <si>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</si>
  <si>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</si>
  <si>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</si>
  <si>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</si>
  <si>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</si>
  <si>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</si>
  <si>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</si>
  <si>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</si>
  <si>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</si>
  <si>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</si>
  <si>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</si>
  <si>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</si>
  <si>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</si>
  <si>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</si>
  <si>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</si>
  <si>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</si>
  <si>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</si>
  <si>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</si>
  <si>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</si>
  <si>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</si>
  <si>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</si>
  <si>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</si>
  <si>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</si>
  <si>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</si>
  <si>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</si>
  <si>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</si>
  <si>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</si>
  <si>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</si>
  <si>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</si>
  <si>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</si>
  <si>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</si>
  <si>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</si>
  <si>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</si>
  <si>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</si>
  <si>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</si>
  <si>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</si>
  <si>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</si>
  <si>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</si>
  <si>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</si>
  <si>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</si>
  <si>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</si>
  <si>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</si>
  <si>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</si>
  <si>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</si>
  <si>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</si>
  <si>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</si>
  <si>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</si>
  <si>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</si>
  <si>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</si>
  <si>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</si>
  <si>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</si>
  <si>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</si>
  <si>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</si>
  <si>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</si>
  <si>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</si>
  <si>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</si>
  <si>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</si>
  <si>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</si>
  <si>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</si>
  <si>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</si>
  <si>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</si>
  <si>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</si>
  <si>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</si>
  <si>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</si>
  <si>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</si>
  <si>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</si>
  <si>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</si>
  <si>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</si>
  <si>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</si>
  <si>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</si>
  <si>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</si>
  <si>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</si>
  <si>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</si>
  <si>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</si>
  <si>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</si>
  <si>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</si>
  <si>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</si>
  <si>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</si>
  <si>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</si>
  <si>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</si>
  <si>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</si>
  <si>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</si>
  <si>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</si>
  <si>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</si>
  <si>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</si>
  <si>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</si>
  <si>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</si>
  <si>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</si>
  <si>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</si>
  <si>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</si>
  <si>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</si>
  <si>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</si>
  <si>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</si>
  <si>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</si>
  <si>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</si>
  <si>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</si>
  <si>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</si>
  <si>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</si>
  <si>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</si>
  <si>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</si>
  <si>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</si>
  <si>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</si>
  <si>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</si>
  <si>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</si>
  <si>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</si>
  <si>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</si>
  <si>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</si>
  <si>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</si>
  <si>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</si>
  <si>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</si>
  <si>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</si>
  <si>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</si>
  <si>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</si>
  <si>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</si>
  <si>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</si>
  <si>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</si>
  <si>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</si>
  <si>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</si>
  <si>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</si>
  <si>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</si>
  <si>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</si>
  <si>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</si>
  <si>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</si>
  <si>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</si>
  <si>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</si>
  <si>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</si>
  <si>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</si>
  <si>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</si>
  <si>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</si>
  <si>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</si>
  <si>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</si>
  <si>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</si>
  <si>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</si>
  <si>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</si>
  <si>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</si>
  <si>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</si>
  <si>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</si>
  <si>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</si>
  <si>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</si>
  <si>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</si>
  <si>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</si>
  <si>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</si>
  <si>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</si>
  <si>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</si>
  <si>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</si>
  <si>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</si>
  <si>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</si>
  <si>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</si>
  <si>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</si>
  <si>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</si>
  <si>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</si>
  <si>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</si>
  <si>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</si>
  <si>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</si>
  <si>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</si>
  <si>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</si>
  <si>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</si>
  <si>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</si>
  <si>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</si>
  <si>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</si>
  <si>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</si>
  <si>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</si>
  <si>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</si>
  <si>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</si>
  <si>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</si>
  <si>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</si>
  <si>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</si>
  <si>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</si>
  <si>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</si>
  <si>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</si>
  <si>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</si>
  <si>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</si>
  <si>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</si>
  <si>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</si>
  <si>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</si>
  <si>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</si>
  <si>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</si>
  <si>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</si>
  <si>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</si>
  <si>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</si>
  <si>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</si>
  <si>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</si>
  <si>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</si>
  <si>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</si>
  <si>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</si>
  <si>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</si>
  <si>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</si>
  <si>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</si>
  <si>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</si>
  <si>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</si>
  <si>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</si>
  <si>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</si>
  <si>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</si>
  <si>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</si>
  <si>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</si>
  <si>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</si>
  <si>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</si>
  <si>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</si>
  <si>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</si>
  <si>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</si>
  <si>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</si>
  <si>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</si>
  <si>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</si>
  <si>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</si>
  <si>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</si>
  <si>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</si>
  <si>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</si>
  <si>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</si>
  <si>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</si>
  <si>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</si>
  <si>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</si>
  <si>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</si>
  <si>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</si>
  <si>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</si>
  <si>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</si>
  <si>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</si>
  <si>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</si>
  <si>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</si>
  <si>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</si>
  <si>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</si>
  <si>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</si>
  <si>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</si>
  <si>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</si>
  <si>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</si>
  <si>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</si>
  <si>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</si>
  <si>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</si>
  <si>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</si>
  <si>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</si>
  <si>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</si>
  <si>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</si>
  <si>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</si>
  <si>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</si>
  <si>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</si>
  <si>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</si>
  <si>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</si>
  <si>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</si>
  <si>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</si>
  <si>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</si>
  <si>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</si>
  <si>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</si>
  <si>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</si>
  <si>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</si>
  <si>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</si>
  <si>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</si>
  <si>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</si>
  <si>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</si>
  <si>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</si>
  <si>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</si>
  <si>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</si>
  <si>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</si>
  <si>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</si>
  <si>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</si>
  <si>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</si>
  <si>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</si>
  <si>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</si>
  <si>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</si>
  <si>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</si>
  <si>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</si>
  <si>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</si>
  <si>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</si>
  <si>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</si>
  <si>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</si>
  <si>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</si>
  <si>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</si>
  <si>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</si>
  <si>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</si>
  <si>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</si>
  <si>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</si>
  <si>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</si>
  <si>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</si>
  <si>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</si>
  <si>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</si>
  <si>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</si>
  <si>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</si>
  <si>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</si>
  <si>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</si>
  <si>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</si>
  <si>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</si>
  <si>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</si>
  <si>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</si>
  <si>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</si>
  <si>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</si>
  <si>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</si>
  <si>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</si>
  <si>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</si>
  <si>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</si>
  <si>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</si>
  <si>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</si>
  <si>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</si>
  <si>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</si>
  <si>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</si>
  <si>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</si>
  <si>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</si>
  <si>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</si>
  <si>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</si>
  <si>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</si>
  <si>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</si>
  <si>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</si>
  <si>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</si>
  <si>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</si>
  <si>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</si>
  <si>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</si>
  <si>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</si>
  <si>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</si>
  <si>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</si>
  <si>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</si>
  <si>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</si>
  <si>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</si>
  <si>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</si>
  <si>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</si>
  <si>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</si>
  <si>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</si>
  <si>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</si>
  <si>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</si>
  <si>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</si>
  <si>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</si>
  <si>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</si>
  <si>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</si>
  <si>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</si>
  <si>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</si>
  <si>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</si>
  <si>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</si>
  <si>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</si>
  <si>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</si>
  <si>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</si>
  <si>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</si>
  <si>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</si>
  <si>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</si>
  <si>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</si>
  <si>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</si>
  <si>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</si>
  <si>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</si>
  <si>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</si>
  <si>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</si>
  <si>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</si>
  <si>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</si>
  <si>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</si>
  <si>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</si>
  <si>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</si>
  <si>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</si>
  <si>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</si>
  <si>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</si>
  <si>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</si>
  <si>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</si>
  <si>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</si>
  <si>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</si>
  <si>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</si>
  <si>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</si>
  <si>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</si>
  <si>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</si>
  <si>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</si>
  <si>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</si>
  <si>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</si>
  <si>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</si>
  <si>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</si>
  <si>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</si>
  <si>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</si>
  <si>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</si>
  <si>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</si>
  <si>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</si>
  <si>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</si>
  <si>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</si>
  <si>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</si>
  <si>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</si>
  <si>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</si>
  <si>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</si>
  <si>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</si>
  <si>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</si>
  <si>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</si>
  <si>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</si>
  <si>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</si>
  <si>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</si>
  <si>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</si>
  <si>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</si>
  <si>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</si>
  <si>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</si>
  <si>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</si>
  <si>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</si>
  <si>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</si>
  <si>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</si>
  <si>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</si>
  <si>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</si>
  <si>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</si>
  <si>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</si>
  <si>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</si>
  <si>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</si>
  <si>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</si>
  <si>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</si>
  <si>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</si>
  <si>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</si>
  <si>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</si>
  <si>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</si>
  <si>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</si>
  <si>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</si>
  <si>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</si>
  <si>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</si>
  <si>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</si>
  <si>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</si>
  <si>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</si>
  <si>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</si>
  <si>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</si>
  <si>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</si>
  <si>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</si>
  <si>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</si>
  <si>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</si>
  <si>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</si>
  <si>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</si>
  <si>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</si>
  <si>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</si>
  <si>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</si>
  <si>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</si>
  <si>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</si>
  <si>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</si>
  <si>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</si>
  <si>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</si>
  <si>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</si>
  <si>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</si>
  <si>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</si>
  <si>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</si>
  <si>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</si>
  <si>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</si>
  <si>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</si>
  <si>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</si>
  <si>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</si>
  <si>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</si>
  <si>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</si>
  <si>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</si>
  <si>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</si>
  <si>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</si>
  <si>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</si>
  <si>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</si>
  <si>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</si>
  <si>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</si>
  <si>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</si>
  <si>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</si>
  <si>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</si>
  <si>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</si>
  <si>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</si>
  <si>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</si>
  <si>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</si>
  <si>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</si>
  <si>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</si>
  <si>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</si>
  <si>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</si>
  <si>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</si>
  <si>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</si>
  <si>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</si>
  <si>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</si>
  <si>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</si>
  <si>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</si>
  <si>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</si>
  <si>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</si>
  <si>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</si>
  <si>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</si>
  <si>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</si>
  <si>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</si>
  <si>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</si>
  <si>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</si>
  <si>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</si>
  <si>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</si>
  <si>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</si>
  <si>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</si>
  <si>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</si>
  <si>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</si>
  <si>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</si>
  <si>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</si>
  <si>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</si>
  <si>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</si>
  <si>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</si>
  <si>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</si>
  <si>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</si>
  <si>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</si>
  <si>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</si>
  <si>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</si>
  <si>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</si>
  <si>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</si>
  <si>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</si>
  <si>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</si>
  <si>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</si>
  <si>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</si>
  <si>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</si>
  <si>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</si>
  <si>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</si>
  <si>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</si>
  <si>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</si>
  <si>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</si>
  <si>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</si>
  <si>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</si>
  <si>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</si>
  <si>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</si>
  <si>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</si>
  <si>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</si>
  <si>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</si>
  <si>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</si>
  <si>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</si>
  <si>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</si>
  <si>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</si>
  <si>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</si>
  <si>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</si>
  <si>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</si>
  <si>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</si>
  <si>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</si>
  <si>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</si>
  <si>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</si>
  <si>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</si>
  <si>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</si>
  <si>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</si>
  <si>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</si>
  <si>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</si>
  <si>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</si>
  <si>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</si>
  <si>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</si>
  <si>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</si>
  <si>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</si>
  <si>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</si>
  <si>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</si>
  <si>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</si>
  <si>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</si>
  <si>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</si>
  <si>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</si>
  <si>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</si>
  <si>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</si>
  <si>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</si>
  <si>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</si>
  <si>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</si>
  <si>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</si>
  <si>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</si>
  <si>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</si>
  <si>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</si>
  <si>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</si>
  <si>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</si>
  <si>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</si>
  <si>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</si>
  <si>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</si>
  <si>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</si>
  <si>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</si>
  <si>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</si>
  <si>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</si>
  <si>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</si>
  <si>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</si>
  <si>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</si>
  <si>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</si>
  <si>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</si>
  <si>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</si>
  <si>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</si>
  <si>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</si>
  <si>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</si>
  <si>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</si>
  <si>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</si>
  <si>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</si>
  <si>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</si>
  <si>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</si>
  <si>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</si>
  <si>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</si>
  <si>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</si>
  <si>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</si>
  <si>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</si>
  <si>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</si>
  <si>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</si>
  <si>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</si>
  <si>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</si>
  <si>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</si>
  <si>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</si>
  <si>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</si>
  <si>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</si>
  <si>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</si>
  <si>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</si>
  <si>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</si>
  <si>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</si>
  <si>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</si>
  <si>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</si>
  <si>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</si>
  <si>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</si>
  <si>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</si>
  <si>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</si>
  <si>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</si>
  <si>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</si>
  <si>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</si>
  <si>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</si>
  <si>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</si>
  <si>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</si>
  <si>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</si>
  <si>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</si>
  <si>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</si>
  <si>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</si>
  <si>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</si>
  <si>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</si>
  <si>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</si>
  <si>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</si>
  <si>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</si>
  <si>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</si>
  <si>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</si>
  <si>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</si>
  <si>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</si>
  <si>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</si>
  <si>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</si>
  <si>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</si>
  <si>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</si>
  <si>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</si>
  <si>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</si>
  <si>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</si>
  <si>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</si>
  <si>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</si>
  <si>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</si>
  <si>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</si>
  <si>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</si>
  <si>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</si>
  <si>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</si>
  <si>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</si>
  <si>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</si>
  <si>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</si>
  <si>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</si>
  <si>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</si>
  <si>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</si>
  <si>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</si>
  <si>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</si>
  <si>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</si>
  <si>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</si>
  <si>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</si>
  <si>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</si>
  <si>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</si>
  <si>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</si>
  <si>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</si>
  <si>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</si>
  <si>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</si>
  <si>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</si>
  <si>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</si>
  <si>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</si>
  <si>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</si>
  <si>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</si>
  <si>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</si>
  <si>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</si>
  <si>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</si>
  <si>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</si>
  <si>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</si>
  <si>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</si>
  <si>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</si>
  <si>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</si>
  <si>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</si>
  <si>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</si>
  <si>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</si>
  <si>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</si>
  <si>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</si>
  <si>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</si>
  <si>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</si>
  <si>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</si>
  <si>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</si>
  <si>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</si>
  <si>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</si>
  <si>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</si>
  <si>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</si>
  <si>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</si>
  <si>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</si>
  <si>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</si>
  <si>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</si>
  <si>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</si>
  <si>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</si>
  <si>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</si>
  <si>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</si>
  <si>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</si>
  <si>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</si>
  <si>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</si>
  <si>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</si>
  <si>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</si>
  <si>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</si>
  <si>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</si>
  <si>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</si>
  <si>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</si>
  <si>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</si>
  <si>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</si>
  <si>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</si>
  <si>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</si>
  <si>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</si>
  <si>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</si>
  <si>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</si>
  <si>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</si>
  <si>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</si>
  <si>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</si>
  <si>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</si>
  <si>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</si>
  <si>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</si>
  <si>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</si>
  <si>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</si>
  <si>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</si>
  <si>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</si>
  <si>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</si>
  <si>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</si>
  <si>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</si>
  <si>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</si>
  <si>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</si>
  <si>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</si>
  <si>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</si>
  <si>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</si>
  <si>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</si>
  <si>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</si>
  <si>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</si>
  <si>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</si>
  <si>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</si>
  <si>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</si>
  <si>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</si>
  <si>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</si>
  <si>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</si>
  <si>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</si>
  <si>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</si>
  <si>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</si>
  <si>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</si>
  <si>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</si>
  <si>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</si>
  <si>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</si>
  <si>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</si>
  <si>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</si>
  <si>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</si>
  <si>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</si>
  <si>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</si>
  <si>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</si>
  <si>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</si>
  <si>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</si>
  <si>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</si>
  <si>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</si>
  <si>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</si>
  <si>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</si>
  <si>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</si>
  <si>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</si>
  <si>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</si>
  <si>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</si>
  <si>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</si>
  <si>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</si>
  <si>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</si>
  <si>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</si>
  <si>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</si>
  <si>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</si>
  <si>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</si>
  <si>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</si>
  <si>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</si>
  <si>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</si>
  <si>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</si>
  <si>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</si>
  <si>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</si>
  <si>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</si>
  <si>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</si>
  <si>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</si>
  <si>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</si>
  <si>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</si>
  <si>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</si>
  <si>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</si>
  <si>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</si>
  <si>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</si>
  <si>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</si>
  <si>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</si>
  <si>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</si>
  <si>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</si>
  <si>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</si>
  <si>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</si>
  <si>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</si>
  <si>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</si>
  <si>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</si>
  <si>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</si>
  <si>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</si>
  <si>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</si>
  <si>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</si>
  <si>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</si>
  <si>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</si>
  <si>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</si>
  <si>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</si>
  <si>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</si>
  <si>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</si>
  <si>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</si>
  <si>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</si>
  <si>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</si>
  <si>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</si>
  <si>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</si>
  <si>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</si>
  <si>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</si>
  <si>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</si>
  <si>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</si>
  <si>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</si>
  <si>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</si>
  <si>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</si>
  <si>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</si>
  <si>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</si>
  <si>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</si>
  <si>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</si>
  <si>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</si>
  <si>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</si>
  <si>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</si>
  <si>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</si>
  <si>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</si>
  <si>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</si>
  <si>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</si>
  <si>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</si>
  <si>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</si>
  <si>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</si>
  <si>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</si>
  <si>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</si>
  <si>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</si>
  <si>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</si>
  <si>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</si>
  <si>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</si>
  <si>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</si>
  <si>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</si>
  <si>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</si>
  <si>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</si>
  <si>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</si>
  <si>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</si>
  <si>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</si>
  <si>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</si>
  <si>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</si>
  <si>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</si>
  <si>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</si>
  <si>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</si>
  <si>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</si>
  <si>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</si>
  <si>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</si>
  <si>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</si>
  <si>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</si>
  <si>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</si>
  <si>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</si>
  <si>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</si>
  <si>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</si>
  <si>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</si>
  <si>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</si>
  <si>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</si>
  <si>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</si>
  <si>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</si>
  <si>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</si>
  <si>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</si>
  <si>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</si>
  <si>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</si>
  <si>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</si>
  <si>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</si>
  <si>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</si>
  <si>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</si>
  <si>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</si>
  <si>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</si>
  <si>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</si>
  <si>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</si>
  <si>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</si>
  <si>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</si>
  <si>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</si>
  <si>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</si>
  <si>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</si>
  <si>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</si>
  <si>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</si>
  <si>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</si>
  <si>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</si>
  <si>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</si>
  <si>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</si>
  <si>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</si>
  <si>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</si>
  <si>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</si>
  <si>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</si>
  <si>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</si>
  <si>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</si>
  <si>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</si>
  <si>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</si>
  <si>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</si>
  <si>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</si>
  <si>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</si>
  <si>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</si>
  <si>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</si>
  <si>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</si>
  <si>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</si>
  <si>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</si>
  <si>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</si>
  <si>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</si>
  <si>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</si>
  <si>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</si>
  <si>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</si>
  <si>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</si>
  <si>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</si>
  <si>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</si>
  <si>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</si>
  <si>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</si>
  <si>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</si>
  <si>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</si>
  <si>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</si>
  <si>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</si>
  <si>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</si>
  <si>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</si>
  <si>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</si>
  <si>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</si>
  <si>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</si>
  <si>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</si>
  <si>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</si>
  <si>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</si>
  <si>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</si>
  <si>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</si>
  <si>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</si>
  <si>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</si>
  <si>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</si>
  <si>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</si>
  <si>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</si>
  <si>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</si>
  <si>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</si>
  <si>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</si>
  <si>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</si>
  <si>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</si>
  <si>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</si>
  <si>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</si>
  <si>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</si>
  <si>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</si>
  <si>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</si>
  <si>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</si>
  <si>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</si>
  <si>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</si>
  <si>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</si>
  <si>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</si>
  <si>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</si>
  <si>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</si>
  <si>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</si>
  <si>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</si>
  <si>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</si>
  <si>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</si>
  <si>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</si>
  <si>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</si>
  <si>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</si>
  <si>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</si>
  <si>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</si>
  <si>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</si>
  <si>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</si>
  <si>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</si>
  <si>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</si>
  <si>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</si>
  <si>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</si>
  <si>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</si>
  <si>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</si>
  <si>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</si>
  <si>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</si>
  <si>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</si>
  <si>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</si>
  <si>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</si>
  <si>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</si>
  <si>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</si>
  <si>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</si>
  <si>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</si>
  <si>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</si>
  <si>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</si>
  <si>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</si>
  <si>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</si>
  <si>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</si>
  <si>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</si>
  <si>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</si>
  <si>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</si>
  <si>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</si>
  <si>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</si>
  <si>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</si>
  <si>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</si>
  <si>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</si>
  <si>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</si>
  <si>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</si>
  <si>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</si>
  <si>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</si>
  <si>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</si>
  <si>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</si>
  <si>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</si>
  <si>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</si>
  <si>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</si>
  <si>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</si>
  <si>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</si>
  <si>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</si>
  <si>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</si>
  <si>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</si>
  <si>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</si>
  <si>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</si>
  <si>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</si>
  <si>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</si>
  <si>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</si>
  <si>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</si>
  <si>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</si>
  <si>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</si>
  <si>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</si>
  <si>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</si>
  <si>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</si>
  <si>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</si>
  <si>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</si>
  <si>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</si>
  <si>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</si>
  <si>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</si>
  <si>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</si>
  <si>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</si>
  <si>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</si>
  <si>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</si>
  <si>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</si>
  <si>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</si>
  <si>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</si>
  <si>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</si>
  <si>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</si>
  <si>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</si>
  <si>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</si>
  <si>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</si>
  <si>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</si>
  <si>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</si>
  <si>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</si>
  <si>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</si>
  <si>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</si>
  <si>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</si>
  <si>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</si>
  <si>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</si>
  <si>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</si>
  <si>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</si>
  <si>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</si>
  <si>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</si>
  <si>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</si>
  <si>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</si>
  <si>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</si>
  <si>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</si>
  <si>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</si>
  <si>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</si>
  <si>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</si>
  <si>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</si>
  <si>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</si>
  <si>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</si>
  <si>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</si>
  <si>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</si>
  <si>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</si>
  <si>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</si>
  <si>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</si>
  <si>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</si>
  <si>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</si>
  <si>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</si>
  <si>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</si>
  <si>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</si>
  <si>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</si>
  <si>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</si>
  <si>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</si>
  <si>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</si>
  <si>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</si>
  <si>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</si>
  <si>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</si>
  <si>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</si>
  <si>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</si>
  <si>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</si>
  <si>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</si>
  <si>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</si>
  <si>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</si>
  <si>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</si>
  <si>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</si>
  <si>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</si>
  <si>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</si>
  <si>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</si>
  <si>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</si>
  <si>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</si>
  <si>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</si>
  <si>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</si>
  <si>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</si>
  <si>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</si>
  <si>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</si>
  <si>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</si>
  <si>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</si>
  <si>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</si>
  <si>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</si>
  <si>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</si>
  <si>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</si>
  <si>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</si>
  <si>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</si>
  <si>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</si>
  <si>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</si>
  <si>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</si>
  <si>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</si>
  <si>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</si>
  <si>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</si>
  <si>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</si>
  <si>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</si>
  <si>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</si>
  <si>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</si>
  <si>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</si>
  <si>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</si>
  <si>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</si>
  <si>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</si>
  <si>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</si>
  <si>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</si>
  <si>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</si>
  <si>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</si>
  <si>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</si>
  <si>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</si>
  <si>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</si>
  <si>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</si>
  <si>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</si>
  <si>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</si>
  <si>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</si>
  <si>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</si>
  <si>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</si>
  <si>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</si>
  <si>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</si>
  <si>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</si>
  <si>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</si>
  <si>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</si>
  <si>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</si>
  <si>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</si>
  <si>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</si>
  <si>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</si>
  <si>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</si>
  <si>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</si>
  <si>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</si>
  <si>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</si>
  <si>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</si>
  <si>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</si>
  <si>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</si>
  <si>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</si>
  <si>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</si>
  <si>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</si>
  <si>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</si>
  <si>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</si>
  <si>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</si>
  <si>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</si>
  <si>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</si>
  <si>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</si>
  <si>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</si>
  <si>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</si>
  <si>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</si>
  <si>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</si>
  <si>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</si>
  <si>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</si>
  <si>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</si>
  <si>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</si>
  <si>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</si>
  <si>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</si>
  <si>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</si>
  <si>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</si>
  <si>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</si>
  <si>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</si>
  <si>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</si>
  <si>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</si>
  <si>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</si>
  <si>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</si>
  <si>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</si>
  <si>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</si>
  <si>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</si>
  <si>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</si>
  <si>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</si>
  <si>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</si>
  <si>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</si>
  <si>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</si>
  <si>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</si>
  <si>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</si>
  <si>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</si>
  <si>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</si>
  <si>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</si>
  <si>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</si>
  <si>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</si>
  <si>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</si>
  <si>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</si>
  <si>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</si>
  <si>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</si>
  <si>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</si>
  <si>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</si>
  <si>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</si>
  <si>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</si>
  <si>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</si>
  <si>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</si>
  <si>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</si>
  <si>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</si>
  <si>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</si>
  <si>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</si>
  <si>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</si>
  <si>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</si>
  <si>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</si>
  <si>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</si>
  <si>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</si>
  <si>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</si>
  <si>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</si>
  <si>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</si>
  <si>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</si>
  <si>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</si>
  <si>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</si>
  <si>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</si>
  <si>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</si>
  <si>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</si>
  <si>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</si>
  <si>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</si>
  <si>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</si>
  <si>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</si>
  <si>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</si>
  <si>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</si>
  <si>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</si>
  <si>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</si>
  <si>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</si>
  <si>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</si>
  <si>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</si>
  <si>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</si>
  <si>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</si>
  <si>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</si>
  <si>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</si>
  <si>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</si>
  <si>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</si>
  <si>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</si>
  <si>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</si>
  <si>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</si>
  <si>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</si>
  <si>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</si>
  <si>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</si>
  <si>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</si>
  <si>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</si>
  <si>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</si>
  <si>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</si>
  <si>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</si>
  <si>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</si>
  <si>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</si>
  <si>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</si>
  <si>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</si>
  <si>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</si>
  <si>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</si>
  <si>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</si>
  <si>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</si>
  <si>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</si>
  <si>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</si>
  <si>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</si>
  <si>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</si>
  <si>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</si>
  <si>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</si>
  <si>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</si>
  <si>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</si>
  <si>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</si>
  <si>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</si>
  <si>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</si>
  <si>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</si>
  <si>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</si>
  <si>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</si>
  <si>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</si>
  <si>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</si>
  <si>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</si>
  <si>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</si>
  <si>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</si>
  <si>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</si>
  <si>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</si>
  <si>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</si>
  <si>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</si>
  <si>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</si>
  <si>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</si>
  <si>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</si>
  <si>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</si>
  <si>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</si>
  <si>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</si>
  <si>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</si>
  <si>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</si>
  <si>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</si>
  <si>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</si>
  <si>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</si>
  <si>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</si>
  <si>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</si>
  <si>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</si>
  <si>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</si>
  <si>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</si>
  <si>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</si>
  <si>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</si>
  <si>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</si>
  <si>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</si>
  <si>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</si>
  <si>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</si>
  <si>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</si>
  <si>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</si>
  <si>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</si>
  <si>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</si>
  <si>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</si>
  <si>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</si>
  <si>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</si>
  <si>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</si>
  <si>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</si>
  <si>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</si>
  <si>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</si>
  <si>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</si>
  <si>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</si>
  <si>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</si>
  <si>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</si>
  <si>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</si>
  <si>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</si>
  <si>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</si>
  <si>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</si>
  <si>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</si>
  <si>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</si>
  <si>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</si>
  <si>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</si>
  <si>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</si>
  <si>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</si>
  <si>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</si>
  <si>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</si>
  <si>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</si>
  <si>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</si>
  <si>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</si>
  <si>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</si>
  <si>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</si>
  <si>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</si>
  <si>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</si>
  <si>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</si>
  <si>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</si>
  <si>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</si>
  <si>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</si>
  <si>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</si>
  <si>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</si>
  <si>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</si>
  <si>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</si>
  <si>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</si>
  <si>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</si>
  <si>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</si>
  <si>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</si>
  <si>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</si>
  <si>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</si>
  <si>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</si>
  <si>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</si>
  <si>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</si>
  <si>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</si>
  <si>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</si>
  <si>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</si>
  <si>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</si>
  <si>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</si>
  <si>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</si>
  <si>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</si>
  <si>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</si>
  <si>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</si>
  <si>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</si>
  <si>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</si>
  <si>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</si>
  <si>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</si>
  <si>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</si>
  <si>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</si>
  <si>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</si>
  <si>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</si>
  <si>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</si>
  <si>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</si>
  <si>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</si>
  <si>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</si>
  <si>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</si>
  <si>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</si>
  <si>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</si>
  <si>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</si>
  <si>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</si>
  <si>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</si>
  <si>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</si>
  <si>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</si>
  <si>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</si>
  <si>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</si>
  <si>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</si>
  <si>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</si>
  <si>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</si>
  <si>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</si>
  <si>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</si>
  <si>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</si>
  <si>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</si>
  <si>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</si>
  <si>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</si>
  <si>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</si>
  <si>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</si>
  <si>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</si>
  <si>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</si>
  <si>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</si>
  <si>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</si>
  <si>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</si>
  <si>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</si>
  <si>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</si>
  <si>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</si>
  <si>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</si>
  <si>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</si>
  <si>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</si>
  <si>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</si>
  <si>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</si>
  <si>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</si>
  <si>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</si>
  <si>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</si>
  <si>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</si>
  <si>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</si>
  <si>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</si>
  <si>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</si>
  <si>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</si>
  <si>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</si>
  <si>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</si>
  <si>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</si>
  <si>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</si>
  <si>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</si>
  <si>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</si>
  <si>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</si>
  <si>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</si>
  <si>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</si>
  <si>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</si>
  <si>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</si>
  <si>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</si>
  <si>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</si>
  <si>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</si>
  <si>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</si>
  <si>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</si>
  <si>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</si>
  <si>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</si>
  <si>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</si>
  <si>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</si>
  <si>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</si>
  <si>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</si>
  <si>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</si>
  <si>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</si>
  <si>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</si>
  <si>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</si>
  <si>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</si>
  <si>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</si>
  <si>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</si>
  <si>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</si>
  <si>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</si>
  <si>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</si>
  <si>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</si>
  <si>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</si>
  <si>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</si>
  <si>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</si>
  <si>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</si>
  <si>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</si>
  <si>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</si>
  <si>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</si>
  <si>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</si>
  <si>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</si>
  <si>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</si>
  <si>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</si>
  <si>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</si>
  <si>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</si>
  <si>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</si>
  <si>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</si>
  <si>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</si>
  <si>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</si>
  <si>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</si>
  <si>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</si>
  <si>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</si>
  <si>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</si>
  <si>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</si>
  <si>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</si>
  <si>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</si>
  <si>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</si>
  <si>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</si>
  <si>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</si>
  <si>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</si>
  <si>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</si>
  <si>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</si>
  <si>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</si>
  <si>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</si>
  <si>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</si>
  <si>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</si>
  <si>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</si>
  <si>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</si>
  <si>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</si>
  <si>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</si>
  <si>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</si>
  <si>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</si>
  <si>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</si>
  <si>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</si>
  <si>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</si>
  <si>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</si>
  <si>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</si>
  <si>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</si>
  <si>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</si>
  <si>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</si>
  <si>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</si>
  <si>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</si>
  <si>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</si>
  <si>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</si>
  <si>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</si>
  <si>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</si>
  <si>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</si>
  <si>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</si>
  <si>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</si>
  <si>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</si>
  <si>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</si>
  <si>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</si>
  <si>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</si>
  <si>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</si>
  <si>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</si>
  <si>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</si>
  <si>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</si>
  <si>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</si>
  <si>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</si>
  <si>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</si>
  <si>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</si>
  <si>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</si>
  <si>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</si>
  <si>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</si>
  <si>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</si>
  <si>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</si>
  <si>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</si>
  <si>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</si>
  <si>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</si>
  <si>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</si>
  <si>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</si>
  <si>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</si>
  <si>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</si>
  <si>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</si>
  <si>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</si>
  <si>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</si>
  <si>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</si>
  <si>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</si>
  <si>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</si>
  <si>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</si>
  <si>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</si>
  <si>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</si>
  <si>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</si>
  <si>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</si>
  <si>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</si>
  <si>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</si>
  <si>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</si>
  <si>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</si>
  <si>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</si>
  <si>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</si>
  <si>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</si>
  <si>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</si>
  <si>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</si>
  <si>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</si>
  <si>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</si>
  <si>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</si>
  <si>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</si>
  <si>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</si>
  <si>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</si>
  <si>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</si>
  <si>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</si>
  <si>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</si>
  <si>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</si>
  <si>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</si>
  <si>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</si>
  <si>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</si>
  <si>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</si>
  <si>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</si>
  <si>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</si>
  <si>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</si>
  <si>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</si>
  <si>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</si>
  <si>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</si>
  <si>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</si>
  <si>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</si>
  <si>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</si>
  <si>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</si>
  <si>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</si>
  <si>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</si>
  <si>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</si>
  <si>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</si>
  <si>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</si>
  <si>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</si>
  <si>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</si>
  <si>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</si>
  <si>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</si>
  <si>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</si>
  <si>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</si>
  <si>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</si>
  <si>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</si>
  <si>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</si>
  <si>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</si>
  <si>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</si>
  <si>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</si>
  <si>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</si>
  <si>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</si>
  <si>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</si>
  <si>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</si>
  <si>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</si>
  <si>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</si>
  <si>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</si>
  <si>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</si>
  <si>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</si>
  <si>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</si>
  <si>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</si>
  <si>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</si>
  <si>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</si>
  <si>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</si>
  <si>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</si>
  <si>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</si>
  <si>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</si>
  <si>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</si>
  <si>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</si>
  <si>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</si>
  <si>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</si>
  <si>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</si>
  <si>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</si>
  <si>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</si>
  <si>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</si>
  <si>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</si>
  <si>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</si>
  <si>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</si>
  <si>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</si>
  <si>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</si>
  <si>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</si>
  <si>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</si>
  <si>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</si>
  <si>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</si>
  <si>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</si>
  <si>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</si>
  <si>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</si>
  <si>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</si>
  <si>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</si>
  <si>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</si>
  <si>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</si>
  <si>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</si>
  <si>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</si>
  <si>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</si>
  <si>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</si>
  <si>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</si>
  <si>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</si>
  <si>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</si>
  <si>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</si>
  <si>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</si>
  <si>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</si>
  <si>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</si>
  <si>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</si>
  <si>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</si>
  <si>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</si>
  <si>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</si>
  <si>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</si>
  <si>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</si>
  <si>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</si>
  <si>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</si>
  <si>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</si>
  <si>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</si>
  <si>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</si>
  <si>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</si>
  <si>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</si>
  <si>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</si>
  <si>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</si>
  <si>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</si>
  <si>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</si>
  <si>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</si>
  <si>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</si>
  <si>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</si>
  <si>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</si>
  <si>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</si>
  <si>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</si>
  <si>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</si>
  <si>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</si>
  <si>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</si>
  <si>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</si>
  <si>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</si>
  <si>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</si>
  <si>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</si>
  <si>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</si>
  <si>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</si>
  <si>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</si>
  <si>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</si>
  <si>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</si>
  <si>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</si>
  <si>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</si>
  <si>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</si>
  <si>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</si>
  <si>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</si>
  <si>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</si>
  <si>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</si>
  <si>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</si>
  <si>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</si>
  <si>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</si>
  <si>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</si>
  <si>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</si>
  <si>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</si>
  <si>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</si>
  <si>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</si>
  <si>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</si>
  <si>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</si>
  <si>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</si>
  <si>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</si>
  <si>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</si>
  <si>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</si>
  <si>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</si>
  <si>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</si>
  <si>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</si>
  <si>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</si>
  <si>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</si>
  <si>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</si>
  <si>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</si>
  <si>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</si>
  <si>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</si>
  <si>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</si>
  <si>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</si>
  <si>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</si>
  <si>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</si>
  <si>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</si>
  <si>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</si>
  <si>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</si>
  <si>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</si>
  <si>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</si>
  <si>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</si>
  <si>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</si>
  <si>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</si>
  <si>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</si>
  <si>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</si>
  <si>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</si>
  <si>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</si>
  <si>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</si>
  <si>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</si>
  <si>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</si>
  <si>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</si>
  <si>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</si>
  <si>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</si>
  <si>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</si>
  <si>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</si>
  <si>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</si>
  <si>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</si>
  <si>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</si>
  <si>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</si>
  <si>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</si>
  <si>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</si>
  <si>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</si>
  <si>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</si>
  <si>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</si>
  <si>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</si>
  <si>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</si>
  <si>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</si>
  <si>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</si>
  <si>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</si>
  <si>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</si>
  <si>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</si>
  <si>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</si>
  <si>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</si>
  <si>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</si>
  <si>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</si>
  <si>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</si>
  <si>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</si>
  <si>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</si>
  <si>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</si>
  <si>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</si>
  <si>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</si>
  <si>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</si>
  <si>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</si>
  <si>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</si>
  <si>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</si>
  <si>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</si>
  <si>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</si>
  <si>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</si>
  <si>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</si>
  <si>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</si>
  <si>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</si>
  <si>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</si>
  <si>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</si>
  <si>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</si>
  <si>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</si>
  <si>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</si>
  <si>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</si>
  <si>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</si>
  <si>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</si>
  <si>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</si>
  <si>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</si>
  <si>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</si>
  <si>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</si>
  <si>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</si>
  <si>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</si>
  <si>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</si>
  <si>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</si>
  <si>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</si>
  <si>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</si>
  <si>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</si>
  <si>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</si>
  <si>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</si>
  <si>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</si>
  <si>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</si>
  <si>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</si>
  <si>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</si>
  <si>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</si>
  <si>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</si>
  <si>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</si>
  <si>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</si>
  <si>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</si>
  <si>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</si>
  <si>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</si>
  <si>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</si>
  <si>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</si>
  <si>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</si>
  <si>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</si>
  <si>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</si>
  <si>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</si>
  <si>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</si>
  <si>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</si>
  <si>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</si>
  <si>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</si>
  <si>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</si>
  <si>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</si>
  <si>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</si>
  <si>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</si>
  <si>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</si>
  <si>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</si>
  <si>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</si>
  <si>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</si>
  <si>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</si>
  <si>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</si>
  <si>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</si>
  <si>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</si>
  <si>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</si>
  <si>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</si>
  <si>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</si>
  <si>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</si>
  <si>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</si>
  <si>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</si>
  <si>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</si>
  <si>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</si>
  <si>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</si>
  <si>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</si>
  <si>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</si>
  <si>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</si>
  <si>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</si>
  <si>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</si>
  <si>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</si>
  <si>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</si>
  <si>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</si>
  <si>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</si>
  <si>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</si>
  <si>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</si>
  <si>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</si>
  <si>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</si>
  <si>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</si>
  <si>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</si>
  <si>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</si>
  <si>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</si>
  <si>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</si>
  <si>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</si>
  <si>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</si>
  <si>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</si>
  <si>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</si>
  <si>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</si>
  <si>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</si>
  <si>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</si>
  <si>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</si>
  <si>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</si>
  <si>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</si>
  <si>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</si>
  <si>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</si>
  <si>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</si>
  <si>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</si>
  <si>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</si>
  <si>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</si>
  <si>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</si>
  <si>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</si>
  <si>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</si>
  <si>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</si>
  <si>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</si>
  <si>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</si>
  <si>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</si>
  <si>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</si>
  <si>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</si>
  <si>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</si>
  <si>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</si>
  <si>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</si>
  <si>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</si>
  <si>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</si>
  <si>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</si>
  <si>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</si>
  <si>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</si>
  <si>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</si>
  <si>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</si>
  <si>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</si>
  <si>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</si>
  <si>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</si>
  <si>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</si>
  <si>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</si>
  <si>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</si>
  <si>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</si>
  <si>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</si>
  <si>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</si>
  <si>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</si>
  <si>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</si>
  <si>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</si>
  <si>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</si>
  <si>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</si>
  <si>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</si>
  <si>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</si>
  <si>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</si>
  <si>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</si>
  <si>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</si>
  <si>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</si>
  <si>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</si>
  <si>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</si>
  <si>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</si>
  <si>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</si>
  <si>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</si>
  <si>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</si>
  <si>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</si>
  <si>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</si>
  <si>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</si>
  <si>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</si>
  <si>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</si>
  <si>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</si>
  <si>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</si>
  <si>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</si>
  <si>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</si>
  <si>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</si>
  <si>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</si>
  <si>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</si>
  <si>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</si>
  <si>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</si>
  <si>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</si>
  <si>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</si>
  <si>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</si>
  <si>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</si>
  <si>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</si>
  <si>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</si>
  <si>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</si>
  <si>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</si>
  <si>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</si>
  <si>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</si>
  <si>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</si>
  <si>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</si>
  <si>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</si>
  <si>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</si>
  <si>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</si>
  <si>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</si>
  <si>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</si>
  <si>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</si>
  <si>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</si>
  <si>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</si>
  <si>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</si>
  <si>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</si>
  <si>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</si>
  <si>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</si>
  <si>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</si>
  <si>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</si>
  <si>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</si>
  <si>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</si>
  <si>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</si>
  <si>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</si>
  <si>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</si>
  <si>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</si>
  <si>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</si>
  <si>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</si>
  <si>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</si>
  <si>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</si>
  <si>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</si>
  <si>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</si>
  <si>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</si>
  <si>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</si>
  <si>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</si>
  <si>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</si>
  <si>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</si>
  <si>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</si>
  <si>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</si>
  <si>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</si>
  <si>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</si>
  <si>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</si>
  <si>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</si>
  <si>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</si>
  <si>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</si>
  <si>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</si>
  <si>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</si>
  <si>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</si>
  <si>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</si>
  <si>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</si>
  <si>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</si>
  <si>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</si>
  <si>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</si>
  <si>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</si>
  <si>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</si>
  <si>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</si>
  <si>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</si>
  <si>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</si>
  <si>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</si>
  <si>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</si>
  <si>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</si>
  <si>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</si>
  <si>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</si>
  <si>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</si>
  <si>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</si>
  <si>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</si>
  <si>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</si>
  <si>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</si>
  <si>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</si>
  <si>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</si>
  <si>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</si>
  <si>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</si>
  <si>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</si>
  <si>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</si>
  <si>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</si>
  <si>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</si>
  <si>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</si>
  <si>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</si>
  <si>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</si>
  <si>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</si>
  <si>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</si>
  <si>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</si>
  <si>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</si>
  <si>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</si>
  <si>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</si>
  <si>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</si>
  <si>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</si>
  <si>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</si>
  <si>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</si>
  <si>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</si>
  <si>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</si>
  <si>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</si>
  <si>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</si>
  <si>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</si>
  <si>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</si>
  <si>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</si>
  <si>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</si>
  <si>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</si>
  <si>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</si>
  <si>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</si>
  <si>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</si>
  <si>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</si>
  <si>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</si>
  <si>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</si>
  <si>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</si>
  <si>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</si>
  <si>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</si>
  <si>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</si>
  <si>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</si>
  <si>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</si>
  <si>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</si>
  <si>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</si>
  <si>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</si>
  <si>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</si>
  <si>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</si>
  <si>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</si>
  <si>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</si>
  <si>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</si>
  <si>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</si>
  <si>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</si>
  <si>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</si>
  <si>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</si>
  <si>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</si>
  <si>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</si>
  <si>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</si>
  <si>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</si>
  <si>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</si>
  <si>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</si>
  <si>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</si>
  <si>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</si>
  <si>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</si>
  <si>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</si>
  <si>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</si>
  <si>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</si>
  <si>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</si>
  <si>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</si>
  <si>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</si>
  <si>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</si>
  <si>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</si>
  <si>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</si>
  <si>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</si>
  <si>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</si>
  <si>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</si>
  <si>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</si>
  <si>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</si>
  <si>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</si>
  <si>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</si>
  <si>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</si>
  <si>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</si>
  <si>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</si>
  <si>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</si>
  <si>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</si>
  <si>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</si>
  <si>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</si>
  <si>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</si>
  <si>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</si>
  <si>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</si>
  <si>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</si>
  <si>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</si>
  <si>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</si>
  <si>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</si>
  <si>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</si>
  <si>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</si>
  <si>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</si>
  <si>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</si>
  <si>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</si>
  <si>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</si>
  <si>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</si>
  <si>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</si>
  <si>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</si>
  <si>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</si>
  <si>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</si>
  <si>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</si>
  <si>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</si>
  <si>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</si>
  <si>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</si>
  <si>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</si>
  <si>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</si>
  <si>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</si>
  <si>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</si>
  <si>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</si>
  <si>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</si>
  <si>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</si>
  <si>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</si>
  <si>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</si>
  <si>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</si>
  <si>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</si>
  <si>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</si>
  <si>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</si>
  <si>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</si>
  <si>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</si>
  <si>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</si>
  <si>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</si>
  <si>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</si>
  <si>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</si>
  <si>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</si>
  <si>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</si>
  <si>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</si>
  <si>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</si>
  <si>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</si>
  <si>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</si>
  <si>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</si>
  <si>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</si>
  <si>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</si>
  <si>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</si>
  <si>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</si>
  <si>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</si>
  <si>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</si>
  <si>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</si>
  <si>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</si>
  <si>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</si>
  <si>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</si>
  <si>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</si>
  <si>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</si>
  <si>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</si>
  <si>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</si>
  <si>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</si>
  <si>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</si>
  <si>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</si>
  <si>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</si>
  <si>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</si>
  <si>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</si>
  <si>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</si>
  <si>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</si>
  <si>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</si>
  <si>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</si>
  <si>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</si>
  <si>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</si>
  <si>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</si>
  <si>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</si>
  <si>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</si>
  <si>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</si>
  <si>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</si>
  <si>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</si>
  <si>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</si>
  <si>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</si>
  <si>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</si>
  <si>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</si>
  <si>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</si>
  <si>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</si>
  <si>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</si>
  <si>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</si>
  <si>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</si>
  <si>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</si>
  <si>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</si>
  <si>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</si>
  <si>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</si>
  <si>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</si>
  <si>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</si>
  <si>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</si>
  <si>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</si>
  <si>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</si>
  <si>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</si>
  <si>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</si>
  <si>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</si>
  <si>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</si>
  <si>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</si>
  <si>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</si>
  <si>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</si>
  <si>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</si>
  <si>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</si>
  <si>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</si>
  <si>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</si>
  <si>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</si>
  <si>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</si>
  <si>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</si>
  <si>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</si>
  <si>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</si>
  <si>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</si>
  <si>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</si>
  <si>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</si>
  <si>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</si>
  <si>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</si>
  <si>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</si>
  <si>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</si>
  <si>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</si>
  <si>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</si>
  <si>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</si>
  <si>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</si>
  <si>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</si>
  <si>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</si>
  <si>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</si>
  <si>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</si>
  <si>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</si>
  <si>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</si>
  <si>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</si>
  <si>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</si>
  <si>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</si>
  <si>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</si>
  <si>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</si>
  <si>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</si>
  <si>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</si>
  <si>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</si>
  <si>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</si>
  <si>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</si>
  <si>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</si>
  <si>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</si>
  <si>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</si>
  <si>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</si>
  <si>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</si>
  <si>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</si>
  <si>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</si>
  <si>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</si>
  <si>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</si>
  <si>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</si>
  <si>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</si>
  <si>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</si>
  <si>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</si>
  <si>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</si>
  <si>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</si>
  <si>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</si>
  <si>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</si>
  <si>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</si>
  <si>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</si>
  <si>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</si>
  <si>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</si>
  <si>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</si>
  <si>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</si>
  <si>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</si>
  <si>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</si>
  <si>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</si>
  <si>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</si>
  <si>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</si>
  <si>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</si>
  <si>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</si>
  <si>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</si>
  <si>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</si>
  <si>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</si>
  <si>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</si>
  <si>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</si>
  <si>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</si>
  <si>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</si>
  <si>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</si>
  <si>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</si>
  <si>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</si>
  <si>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</si>
  <si>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</si>
  <si>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</si>
  <si>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</si>
  <si>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</si>
  <si>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</si>
  <si>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</si>
  <si>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</si>
  <si>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</si>
  <si>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</si>
  <si>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</si>
  <si>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</si>
  <si>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</si>
  <si>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</si>
  <si>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</si>
  <si>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</si>
  <si>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</si>
  <si>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</si>
  <si>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</si>
  <si>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</si>
  <si>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</si>
  <si>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</si>
  <si>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</si>
  <si>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</si>
  <si>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</si>
  <si>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</si>
  <si>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</si>
  <si>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</si>
  <si>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</si>
  <si>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</si>
  <si>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</si>
  <si>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</si>
  <si>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</si>
  <si>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</si>
  <si>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</si>
  <si>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</si>
  <si>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</si>
  <si>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</si>
  <si>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</si>
  <si>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</si>
  <si>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</si>
  <si>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</si>
  <si>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</si>
  <si>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</si>
  <si>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</si>
  <si>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</si>
  <si>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</si>
  <si>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</si>
  <si>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</si>
  <si>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</si>
  <si>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</si>
  <si>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</si>
  <si>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</si>
  <si>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</si>
  <si>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</si>
  <si>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</si>
  <si>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</si>
  <si>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</si>
  <si>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</si>
  <si>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</si>
  <si>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</si>
  <si>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</si>
  <si>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</si>
  <si>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</si>
  <si>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</si>
  <si>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</si>
  <si>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</si>
  <si>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</si>
  <si>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</si>
  <si>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</si>
  <si>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</si>
  <si>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</si>
  <si>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</si>
  <si>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</si>
  <si>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</si>
  <si>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</si>
  <si>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</si>
  <si>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</si>
  <si>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</si>
  <si>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</si>
  <si>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</si>
  <si>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</si>
  <si>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</si>
  <si>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</si>
  <si>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</si>
  <si>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</si>
  <si>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</si>
  <si>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</si>
  <si>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</si>
  <si>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</si>
  <si>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</si>
  <si>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</si>
  <si>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</si>
  <si>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</si>
  <si>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</si>
  <si>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</si>
  <si>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</si>
  <si>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</si>
  <si>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</si>
  <si>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</si>
  <si>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</si>
  <si>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</si>
  <si>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</si>
  <si>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</si>
  <si>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</si>
  <si>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</si>
  <si>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</si>
  <si>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</si>
  <si>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</si>
  <si>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</si>
  <si>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</si>
  <si>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</si>
  <si>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</si>
  <si>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</si>
  <si>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</si>
  <si>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</si>
  <si>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</si>
  <si>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</si>
  <si>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</si>
  <si>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</si>
  <si>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</si>
  <si>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</si>
  <si>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</si>
  <si>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</si>
  <si>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</si>
  <si>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</si>
  <si>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</si>
  <si>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</si>
  <si>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</si>
  <si>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</si>
  <si>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</si>
  <si>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</si>
  <si>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</si>
  <si>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</si>
  <si>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</si>
  <si>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</si>
  <si>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</si>
  <si>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</si>
  <si>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</si>
  <si>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</si>
  <si>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</si>
  <si>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</si>
  <si>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</si>
  <si>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</si>
  <si>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</si>
  <si>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</si>
  <si>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</si>
  <si>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</si>
  <si>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</si>
  <si>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</si>
  <si>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</si>
  <si>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</si>
  <si>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</si>
  <si>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</si>
  <si>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</si>
  <si>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</si>
  <si>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</si>
  <si>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</si>
  <si>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</si>
  <si>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</si>
  <si>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</si>
  <si>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</si>
  <si>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</si>
  <si>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</si>
  <si>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</si>
  <si>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</si>
  <si>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</si>
  <si>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</si>
  <si>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</si>
  <si>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</si>
  <si>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</si>
  <si>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</si>
  <si>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</si>
  <si>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</si>
  <si>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</si>
  <si>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</si>
  <si>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</si>
  <si>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</si>
  <si>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</si>
  <si>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</si>
  <si>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</si>
  <si>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</si>
  <si>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</si>
  <si>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</si>
  <si>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</si>
  <si>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</si>
  <si>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</si>
  <si>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</si>
  <si>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</si>
  <si>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</si>
  <si>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</si>
  <si>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</si>
  <si>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</si>
  <si>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</si>
  <si>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</si>
  <si>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</si>
  <si>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</si>
  <si>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</si>
  <si>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</si>
  <si>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</si>
  <si>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</si>
  <si>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</si>
  <si>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</si>
  <si>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</si>
  <si>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</si>
  <si>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</si>
  <si>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</si>
  <si>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</si>
  <si>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</si>
  <si>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</si>
  <si>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</si>
  <si>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</si>
  <si>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</si>
  <si>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</si>
  <si>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</si>
  <si>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</si>
  <si>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</si>
  <si>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</si>
  <si>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</si>
  <si>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</si>
  <si>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</si>
  <si>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</si>
  <si>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</si>
  <si>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</si>
  <si>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</si>
  <si>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</si>
  <si>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</si>
  <si>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</si>
  <si>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</si>
  <si>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</si>
  <si>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</si>
  <si>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</si>
  <si>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</si>
  <si>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</si>
  <si>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</si>
  <si>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</si>
  <si>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</si>
  <si>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</si>
  <si>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</si>
  <si>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</si>
  <si>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</si>
  <si>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</si>
  <si>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</si>
  <si>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</si>
  <si>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</si>
  <si>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</si>
  <si>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</si>
  <si>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</si>
  <si>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</si>
  <si>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</si>
  <si>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</si>
  <si>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</si>
  <si>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</si>
  <si>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</si>
  <si>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</si>
  <si>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</si>
  <si>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</si>
  <si>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</si>
  <si>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</si>
  <si>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</si>
  <si>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</si>
  <si>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</si>
  <si>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</si>
  <si>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</si>
  <si>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</si>
  <si>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</si>
  <si>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</si>
  <si>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</si>
  <si>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</si>
  <si>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</si>
  <si>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</si>
  <si>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</si>
  <si>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</si>
  <si>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</si>
  <si>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</si>
  <si>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</si>
  <si>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</si>
  <si>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</si>
  <si>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</si>
  <si>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</si>
  <si>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</si>
  <si>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</si>
  <si>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</si>
  <si>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</si>
  <si>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</si>
  <si>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</si>
  <si>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</si>
  <si>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</si>
  <si>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</si>
  <si>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</si>
  <si>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</si>
  <si>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</si>
  <si>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</si>
  <si>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</si>
  <si>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</si>
  <si>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</si>
  <si>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</si>
  <si>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</si>
  <si>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</si>
  <si>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</si>
  <si>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</si>
  <si>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</si>
  <si>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</si>
  <si>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</si>
  <si>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</si>
  <si>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</si>
  <si>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</si>
  <si>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</si>
  <si>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</si>
  <si>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</si>
  <si>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</si>
  <si>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</si>
  <si>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</si>
  <si>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</si>
  <si>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</si>
  <si>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</si>
  <si>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</si>
  <si>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</si>
  <si>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</si>
  <si>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</si>
  <si>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</si>
  <si>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</si>
  <si>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</si>
  <si>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</si>
  <si>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</si>
  <si>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</si>
  <si>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</si>
  <si>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</si>
  <si>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</si>
  <si>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</si>
  <si>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</si>
  <si>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</si>
  <si>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</si>
  <si>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</si>
  <si>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</si>
  <si>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</si>
  <si>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</si>
  <si>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</si>
  <si>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</si>
  <si>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</si>
  <si>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</si>
  <si>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</si>
  <si>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</si>
  <si>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</si>
  <si>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</si>
  <si>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</si>
  <si>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</si>
  <si>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</si>
  <si>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</si>
  <si>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</si>
  <si>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</si>
  <si>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</si>
  <si>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</si>
  <si>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</si>
  <si>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</si>
  <si>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</si>
  <si>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</si>
  <si>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</si>
  <si>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</si>
  <si>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</si>
  <si>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</si>
  <si>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</si>
  <si>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</si>
  <si>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</si>
  <si>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</si>
  <si>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</si>
  <si>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</si>
  <si>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</si>
  <si>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</si>
  <si>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</si>
  <si>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</si>
  <si>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</si>
  <si>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</si>
  <si>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</si>
  <si>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</si>
  <si>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</si>
  <si>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</si>
  <si>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</si>
  <si>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</si>
  <si>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</si>
  <si>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</si>
  <si>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</si>
  <si>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</si>
  <si>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</si>
  <si>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</si>
  <si>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</si>
  <si>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</si>
  <si>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</si>
  <si>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</si>
  <si>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</si>
  <si>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</si>
  <si>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</si>
  <si>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</si>
  <si>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</si>
  <si>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</si>
  <si>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</si>
  <si>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</si>
  <si>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</si>
  <si>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</si>
  <si>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</si>
  <si>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</si>
  <si>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</si>
  <si>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</si>
  <si>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</si>
  <si>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</si>
  <si>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</si>
  <si>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</si>
  <si>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</si>
  <si>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</si>
  <si>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</si>
  <si>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</si>
  <si>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</si>
  <si>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</si>
  <si>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</si>
  <si>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</si>
  <si>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</si>
  <si>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</si>
  <si>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</si>
  <si>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</si>
  <si>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</si>
  <si>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</si>
  <si>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</si>
  <si>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</si>
  <si>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</si>
  <si>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</si>
  <si>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</si>
  <si>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</si>
  <si>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</si>
  <si>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</si>
  <si>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</si>
  <si>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</si>
  <si>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</si>
  <si>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</si>
  <si>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</si>
  <si>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</si>
  <si>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</si>
  <si>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</si>
  <si>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</si>
  <si>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</si>
  <si>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</si>
  <si>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</si>
  <si>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</si>
  <si>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</si>
  <si>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</si>
  <si>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</si>
  <si>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</si>
  <si>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</si>
  <si>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</si>
  <si>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</si>
  <si>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</si>
  <si>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</si>
  <si>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</si>
  <si>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</si>
  <si>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</si>
  <si>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</si>
  <si>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</si>
  <si>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</si>
  <si>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</si>
  <si>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</si>
  <si>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</si>
  <si>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</si>
  <si>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</si>
  <si>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</si>
  <si>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</si>
  <si>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</si>
  <si>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</si>
  <si>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</si>
  <si>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</si>
  <si>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</si>
  <si>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</si>
  <si>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</si>
  <si>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</si>
  <si>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</si>
  <si>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</si>
  <si>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</si>
  <si>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</si>
  <si>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</si>
  <si>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</si>
  <si>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</si>
  <si>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</si>
  <si>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</si>
  <si>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</si>
  <si>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</si>
  <si>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</si>
  <si>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</si>
  <si>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</si>
  <si>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</si>
  <si>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</si>
  <si>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</si>
  <si>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</si>
  <si>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</si>
  <si>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</si>
  <si>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</si>
  <si>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</si>
  <si>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</si>
  <si>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</si>
  <si>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</si>
  <si>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</si>
  <si>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</si>
  <si>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</si>
  <si>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</si>
  <si>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</si>
  <si>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</si>
  <si>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</si>
  <si>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</si>
  <si>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</si>
  <si>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</si>
  <si>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</si>
  <si>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</si>
  <si>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</si>
  <si>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</si>
  <si>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</si>
  <si>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</si>
  <si>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</si>
  <si>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</si>
  <si>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</si>
  <si>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</si>
  <si>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</si>
  <si>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</si>
  <si>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</si>
  <si>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</si>
  <si>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</si>
  <si>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</si>
  <si>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</si>
  <si>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</si>
  <si>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</si>
  <si>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</si>
  <si>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</si>
  <si>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</si>
  <si>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</si>
  <si>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</si>
  <si>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</si>
  <si>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</si>
  <si>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</si>
  <si>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</si>
  <si>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</si>
  <si>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</si>
  <si>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</si>
  <si>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</si>
  <si>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</si>
  <si>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</si>
  <si>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</si>
  <si>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</si>
  <si>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</si>
  <si>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</si>
  <si>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</si>
  <si>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</si>
  <si>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</si>
  <si>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</si>
  <si>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</si>
  <si>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</si>
  <si>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</si>
  <si>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</si>
  <si>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</si>
  <si>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</si>
  <si>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</si>
  <si>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</si>
  <si>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</si>
  <si>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</si>
  <si>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</si>
  <si>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</si>
  <si>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</si>
  <si>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</si>
  <si>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</si>
  <si>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</si>
  <si>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</si>
  <si>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</si>
  <si>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</si>
  <si>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</si>
  <si>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</si>
  <si>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</si>
  <si>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</si>
  <si>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</si>
  <si>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</si>
  <si>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</si>
  <si>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</si>
  <si>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</si>
  <si>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</si>
  <si>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</si>
  <si>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</si>
  <si>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</si>
  <si>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</si>
  <si>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</si>
  <si>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</si>
  <si>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</si>
  <si>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</si>
  <si>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</si>
  <si>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</si>
  <si>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</si>
  <si>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</si>
  <si>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</si>
  <si>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</si>
  <si>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</si>
  <si>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</si>
  <si>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</si>
  <si>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</si>
  <si>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</si>
  <si>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</si>
  <si>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</si>
  <si>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</si>
  <si>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</si>
  <si>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</si>
  <si>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</si>
  <si>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</si>
  <si>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</si>
  <si>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</si>
  <si>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</si>
  <si>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</si>
  <si>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</si>
  <si>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</si>
  <si>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</si>
  <si>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</si>
  <si>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</si>
  <si>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</si>
  <si>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</si>
  <si>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</si>
  <si>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</si>
  <si>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</si>
  <si>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</si>
  <si>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</si>
  <si>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</si>
  <si>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</si>
  <si>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</si>
  <si>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</si>
  <si>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</si>
  <si>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</si>
  <si>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</si>
  <si>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</si>
  <si>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</si>
  <si>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</si>
  <si>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</si>
  <si>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</si>
  <si>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</si>
  <si>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</si>
  <si>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</si>
  <si>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</si>
  <si>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</si>
  <si>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</si>
  <si>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</si>
  <si>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</si>
  <si>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</si>
  <si>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</si>
  <si>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</si>
  <si>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</si>
  <si>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</si>
  <si>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</si>
  <si>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</si>
  <si>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</si>
  <si>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</si>
  <si>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</si>
  <si>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</si>
  <si>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</si>
  <si>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</si>
  <si>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</si>
  <si>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</si>
  <si>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</si>
  <si>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</si>
  <si>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</si>
  <si>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</si>
  <si>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</si>
  <si>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</si>
  <si>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</si>
  <si>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</si>
  <si>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</si>
  <si>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</si>
  <si>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</si>
  <si>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</si>
  <si>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</si>
  <si>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</si>
  <si>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</si>
  <si>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</si>
  <si>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</si>
  <si>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</si>
  <si>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</si>
  <si>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</si>
  <si>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</si>
  <si>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</si>
  <si>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</si>
  <si>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</si>
  <si>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</si>
  <si>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</si>
  <si>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</si>
  <si>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</si>
  <si>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</si>
  <si>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</si>
  <si>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</si>
  <si>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</si>
  <si>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</si>
  <si>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</si>
  <si>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</si>
  <si>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</si>
  <si>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</si>
  <si>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</si>
  <si>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</si>
  <si>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</si>
  <si>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</si>
  <si>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</si>
  <si>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</si>
  <si>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</si>
  <si>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</si>
  <si>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</si>
  <si>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</si>
  <si>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</si>
  <si>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</si>
  <si>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</si>
  <si>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</si>
  <si>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</si>
  <si>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</si>
  <si>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</si>
  <si>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</si>
  <si>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</si>
  <si>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</si>
  <si>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</si>
  <si>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</si>
  <si>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</si>
  <si>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</si>
  <si>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</si>
  <si>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</si>
  <si>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</si>
  <si>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</si>
  <si>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</si>
  <si>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</si>
  <si>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</si>
  <si>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</si>
  <si>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</si>
  <si>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</si>
  <si>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</si>
  <si>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</si>
  <si>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</si>
  <si>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</si>
  <si>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</si>
  <si>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</si>
  <si>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</si>
  <si>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</si>
  <si>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</si>
  <si>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</si>
  <si>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</si>
  <si>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</si>
  <si>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</si>
  <si>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</si>
  <si>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</si>
  <si>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</si>
  <si>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</si>
  <si>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</si>
  <si>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</si>
  <si>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</si>
  <si>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</si>
  <si>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</si>
  <si>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</si>
  <si>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</si>
  <si>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</si>
  <si>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</si>
  <si>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</si>
  <si>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</si>
  <si>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</si>
  <si>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</si>
  <si>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</si>
  <si>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</si>
  <si>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</si>
  <si>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</si>
  <si>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</si>
  <si>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</si>
  <si>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</si>
  <si>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</si>
  <si>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</si>
  <si>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</si>
  <si>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</si>
  <si>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</si>
  <si>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</si>
  <si>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</si>
  <si>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</si>
  <si>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</si>
  <si>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</si>
  <si>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</si>
  <si>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</si>
  <si>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</si>
  <si>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</si>
  <si>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</si>
  <si>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</si>
  <si>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</si>
  <si>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</si>
  <si>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</si>
  <si>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</si>
  <si>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</si>
  <si>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</si>
  <si>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</si>
  <si>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</si>
  <si>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</si>
  <si>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</si>
  <si>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</si>
  <si>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</si>
  <si>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</si>
  <si>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</si>
  <si>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</si>
  <si>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</si>
  <si>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</si>
  <si>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</si>
  <si>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</si>
  <si>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</si>
  <si>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</si>
  <si>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</si>
  <si>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</si>
  <si>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</si>
  <si>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</si>
  <si>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</si>
  <si>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</si>
  <si>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</si>
  <si>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</si>
  <si>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</si>
  <si>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</si>
  <si>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</si>
  <si>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</si>
  <si>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</si>
  <si>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</si>
  <si>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</si>
  <si>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</si>
  <si>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</si>
  <si>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</si>
  <si>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</si>
  <si>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</si>
  <si>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</si>
  <si>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</si>
  <si>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</si>
  <si>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</si>
  <si>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</si>
  <si>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</si>
  <si>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</si>
  <si>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</si>
  <si>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</si>
  <si>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</si>
  <si>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</si>
  <si>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</si>
  <si>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</si>
  <si>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</si>
  <si>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</si>
  <si>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</si>
  <si>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</si>
  <si>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</si>
  <si>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</si>
  <si>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</si>
  <si>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</si>
  <si>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</si>
  <si>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</si>
  <si>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</si>
  <si>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</si>
  <si>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</si>
  <si>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</si>
  <si>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</si>
  <si>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</si>
  <si>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</si>
  <si>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</si>
  <si>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</si>
  <si>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</si>
  <si>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</si>
  <si>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</si>
  <si>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</si>
  <si>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</si>
  <si>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</si>
  <si>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</si>
  <si>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</si>
  <si>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</si>
  <si>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</si>
  <si>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</si>
  <si>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</si>
  <si>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</si>
  <si>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</si>
  <si>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</si>
  <si>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</si>
  <si>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</si>
  <si>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</si>
  <si>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</si>
  <si>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</si>
  <si>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</si>
  <si>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</si>
  <si>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</si>
  <si>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</si>
  <si>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</si>
  <si>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</si>
  <si>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</si>
  <si>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</si>
  <si>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</si>
  <si>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</si>
  <si>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</si>
  <si>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</si>
  <si>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</si>
  <si>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</si>
  <si>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</si>
  <si>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</si>
  <si>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</si>
  <si>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</si>
  <si>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</si>
  <si>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</si>
  <si>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</si>
  <si>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</si>
  <si>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</si>
  <si>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</si>
  <si>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</si>
  <si>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</si>
  <si>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</si>
  <si>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</si>
  <si>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</si>
  <si>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</si>
  <si>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</si>
  <si>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</si>
  <si>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</si>
  <si>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</si>
  <si>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</si>
  <si>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</si>
  <si>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</si>
  <si>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</si>
  <si>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</si>
  <si>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</si>
  <si>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</si>
  <si>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</si>
  <si>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</si>
  <si>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</si>
  <si>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</si>
  <si>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</si>
  <si>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</si>
  <si>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</si>
  <si>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</si>
  <si>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</si>
  <si>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</si>
  <si>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</si>
  <si>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</si>
  <si>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</si>
  <si>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</si>
  <si>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</si>
  <si>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</si>
  <si>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</si>
  <si>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</si>
  <si>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</si>
  <si>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</si>
  <si>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</si>
  <si>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</si>
  <si>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</si>
  <si>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</si>
  <si>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</si>
  <si>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</si>
  <si>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</si>
  <si>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</si>
  <si>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</si>
  <si>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</si>
  <si>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</si>
  <si>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</si>
  <si>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</si>
  <si>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</si>
  <si>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</si>
  <si>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</si>
  <si>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</si>
  <si>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</si>
  <si>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</si>
  <si>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</si>
  <si>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</si>
  <si>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</si>
  <si>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</si>
  <si>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</si>
  <si>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</si>
  <si>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</si>
  <si>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</si>
  <si>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</si>
  <si>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</si>
  <si>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</si>
  <si>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</si>
  <si>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</si>
  <si>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</si>
  <si>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</si>
  <si>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</si>
  <si>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</si>
  <si>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</si>
  <si>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</si>
  <si>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</si>
  <si>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</si>
  <si>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</si>
  <si>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</si>
  <si>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</si>
  <si>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</si>
  <si>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</si>
  <si>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</si>
  <si>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</si>
  <si>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</si>
  <si>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</si>
  <si>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</si>
  <si>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</si>
  <si>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</si>
  <si>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</si>
  <si>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</si>
  <si>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</si>
  <si>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</si>
  <si>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</si>
  <si>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</si>
  <si>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</si>
  <si>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</si>
  <si>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</si>
  <si>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</si>
  <si>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</si>
  <si>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</si>
  <si>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</si>
  <si>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</si>
  <si>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</si>
  <si>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</si>
  <si>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</si>
  <si>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</si>
  <si>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</si>
  <si>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</si>
  <si>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</si>
  <si>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</si>
  <si>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</si>
  <si>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</si>
  <si>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</si>
  <si>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</si>
  <si>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</si>
  <si>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</si>
  <si>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</si>
  <si>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</si>
  <si>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</si>
  <si>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</si>
  <si>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</si>
  <si>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</si>
  <si>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</si>
  <si>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</si>
  <si>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</si>
  <si>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</si>
  <si>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</si>
  <si>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</si>
  <si>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</si>
  <si>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</si>
  <si>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</si>
  <si>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</si>
  <si>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</si>
  <si>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</si>
  <si>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</si>
  <si>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</si>
  <si>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</si>
  <si>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</si>
  <si>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</si>
  <si>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</si>
  <si>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</si>
  <si>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</si>
  <si>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</si>
  <si>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</si>
  <si>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</si>
  <si>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</si>
  <si>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</si>
  <si>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</si>
  <si>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</si>
  <si>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</si>
  <si>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</si>
  <si>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</si>
  <si>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</si>
  <si>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</si>
  <si>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</si>
  <si>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</si>
  <si>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</si>
  <si>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</si>
  <si>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</si>
  <si>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</si>
  <si>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</si>
  <si>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</si>
  <si>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</si>
  <si>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</si>
  <si>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</si>
  <si>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</si>
  <si>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</si>
  <si>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</si>
  <si>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</si>
  <si>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</si>
  <si>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</si>
  <si>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</si>
  <si>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</si>
  <si>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</si>
  <si>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</si>
  <si>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</si>
  <si>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</si>
  <si>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</si>
  <si>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</si>
  <si>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</si>
  <si>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</si>
  <si>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</si>
  <si>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</si>
  <si>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</si>
  <si>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</si>
  <si>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</si>
  <si>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</si>
  <si>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</si>
  <si>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</si>
  <si>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</si>
  <si>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</si>
  <si>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</si>
  <si>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</si>
  <si>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</si>
  <si>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</si>
  <si>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</si>
  <si>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</si>
  <si>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</si>
  <si>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</si>
  <si>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</si>
  <si>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</si>
  <si>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</si>
  <si>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</si>
  <si>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</si>
  <si>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</si>
  <si>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</si>
  <si>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</si>
  <si>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</si>
  <si>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</si>
  <si>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</si>
  <si>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</si>
  <si>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</si>
  <si>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</si>
  <si>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</si>
  <si>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</si>
  <si>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</si>
  <si>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</si>
  <si>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</si>
  <si>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</si>
  <si>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</si>
  <si>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</si>
  <si>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</si>
  <si>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</si>
  <si>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</si>
  <si>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</si>
  <si>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</si>
  <si>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</si>
  <si>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</si>
  <si>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</si>
  <si>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</si>
  <si>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</si>
  <si>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</si>
  <si>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</si>
  <si>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</si>
  <si>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</si>
  <si>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</si>
  <si>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</si>
  <si>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</si>
  <si>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</si>
  <si>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</si>
  <si>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</si>
  <si>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</si>
  <si>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</si>
  <si>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</si>
  <si>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</si>
  <si>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</si>
  <si>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</si>
  <si>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</si>
  <si>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</si>
  <si>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</si>
  <si>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</si>
  <si>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</si>
  <si>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</si>
  <si>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</si>
  <si>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</si>
  <si>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</si>
  <si>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</si>
  <si>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</si>
  <si>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</si>
  <si>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</si>
  <si>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</si>
  <si>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</si>
  <si>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</si>
  <si>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</si>
  <si>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</si>
  <si>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</si>
  <si>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</si>
  <si>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</si>
  <si>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</si>
  <si>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</si>
  <si>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</si>
  <si>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</si>
  <si>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</si>
  <si>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</si>
  <si>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</si>
  <si>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</si>
  <si>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</si>
  <si>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</si>
  <si>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</si>
  <si>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</si>
  <si>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</si>
  <si>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</si>
  <si>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</si>
  <si>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</si>
  <si>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</si>
  <si>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</si>
  <si>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</si>
  <si>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</si>
  <si>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</si>
  <si>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</si>
  <si>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</si>
  <si>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</si>
  <si>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</si>
  <si>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</si>
  <si>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</si>
  <si>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</si>
  <si>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</si>
  <si>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</si>
  <si>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</si>
  <si>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</si>
  <si>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</si>
  <si>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</si>
  <si>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</si>
  <si>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</si>
  <si>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</si>
  <si>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</si>
  <si>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</si>
  <si>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</si>
  <si>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</si>
  <si>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</si>
  <si>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</si>
  <si>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</si>
  <si>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</si>
  <si>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</si>
  <si>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</si>
  <si>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</si>
  <si>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</si>
  <si>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</si>
  <si>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</si>
  <si>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</si>
  <si>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</si>
  <si>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</si>
  <si>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</si>
  <si>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</si>
  <si>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</si>
  <si>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</si>
  <si>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</si>
  <si>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</si>
  <si>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</si>
  <si>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</si>
  <si>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</si>
  <si>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</si>
  <si>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</si>
  <si>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</si>
  <si>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</si>
  <si>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</si>
  <si>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</si>
  <si>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</si>
  <si>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</si>
  <si>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</si>
  <si>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</si>
  <si>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</si>
  <si>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</si>
  <si>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</si>
  <si>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</si>
  <si>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</si>
  <si>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</si>
  <si>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</si>
  <si>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</si>
  <si>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</si>
  <si>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</si>
  <si>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</si>
  <si>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</si>
  <si>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</si>
  <si>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</si>
  <si>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</si>
  <si>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</si>
  <si>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</si>
  <si>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</si>
  <si>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</si>
  <si>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</si>
  <si>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</si>
  <si>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</si>
  <si>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</si>
  <si>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</si>
  <si>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</si>
  <si>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</si>
  <si>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</si>
  <si>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</si>
  <si>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</si>
  <si>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</si>
  <si>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</si>
  <si>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</si>
  <si>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</si>
  <si>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</si>
  <si>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</si>
  <si>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</si>
  <si>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</si>
  <si>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</si>
  <si>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</si>
  <si>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</si>
  <si>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</si>
  <si>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</si>
  <si>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</si>
  <si>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</si>
  <si>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</si>
  <si>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</si>
  <si>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</si>
  <si>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</si>
  <si>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</si>
  <si>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</si>
  <si>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</si>
  <si>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</si>
  <si>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</si>
  <si>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</si>
  <si>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</si>
  <si>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</si>
  <si>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</si>
  <si>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</si>
  <si>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</si>
  <si>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</si>
  <si>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</si>
  <si>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</si>
  <si>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</si>
  <si>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</si>
  <si>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</si>
  <si>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</si>
  <si>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</si>
  <si>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</si>
  <si>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</si>
  <si>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</si>
  <si>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</si>
  <si>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</si>
  <si>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</si>
  <si>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</si>
  <si>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</si>
  <si>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</si>
  <si>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</si>
  <si>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</si>
  <si>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</si>
  <si>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</si>
  <si>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</si>
  <si>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</si>
  <si>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</si>
  <si>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</si>
  <si>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</si>
  <si>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</si>
  <si>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</si>
  <si>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</si>
  <si>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</si>
  <si>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</si>
  <si>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</si>
  <si>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</si>
  <si>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</si>
  <si>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</si>
  <si>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</si>
  <si>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</si>
  <si>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</si>
  <si>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</si>
  <si>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</si>
  <si>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</si>
  <si>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</si>
  <si>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</si>
  <si>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</si>
  <si>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</si>
  <si>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</si>
  <si>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</si>
  <si>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</si>
  <si>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</si>
  <si>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</si>
  <si>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</si>
  <si>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</si>
  <si>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</si>
  <si>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</si>
  <si>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</si>
  <si>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</si>
  <si>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</si>
  <si>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</si>
  <si>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</si>
  <si>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</si>
  <si>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</si>
  <si>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</si>
  <si>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</si>
  <si>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</si>
  <si>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</si>
  <si>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</si>
  <si>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</si>
  <si>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</si>
  <si>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</si>
  <si>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</si>
  <si>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</si>
  <si>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</si>
  <si>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</si>
  <si>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</si>
  <si>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</si>
  <si>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</si>
  <si>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</si>
  <si>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</si>
  <si>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</si>
  <si>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</si>
  <si>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</si>
  <si>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</si>
  <si>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</si>
  <si>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</si>
  <si>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</si>
  <si>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</si>
  <si>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</si>
  <si>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</si>
  <si>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</si>
  <si>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</si>
  <si>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</si>
  <si>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</si>
  <si>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</si>
  <si>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</si>
  <si>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</si>
  <si>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</si>
  <si>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</si>
  <si>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</si>
  <si>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</si>
  <si>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</si>
  <si>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</si>
  <si>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</si>
  <si>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</si>
  <si>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</si>
  <si>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</si>
  <si>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</si>
  <si>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</si>
  <si>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</si>
  <si>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</si>
  <si>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</si>
  <si>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</si>
  <si>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</si>
  <si>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</si>
  <si>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</si>
  <si>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</si>
  <si>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</si>
  <si>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</si>
  <si>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</si>
  <si>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</si>
  <si>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</si>
  <si>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</si>
  <si>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</si>
  <si>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</si>
  <si>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</si>
  <si>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</si>
  <si>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</si>
  <si>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</si>
  <si>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</si>
  <si>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</si>
  <si>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</si>
  <si>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</si>
  <si>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</si>
  <si>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</si>
  <si>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</si>
  <si>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</si>
  <si>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</si>
  <si>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</si>
  <si>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</si>
  <si>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</si>
  <si>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</si>
  <si>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</si>
  <si>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</si>
  <si>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</si>
  <si>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</si>
  <si>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</si>
  <si>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</si>
  <si>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</si>
  <si>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</si>
  <si>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</si>
  <si>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</si>
  <si>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</si>
  <si>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</si>
  <si>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</si>
  <si>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</si>
  <si>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</si>
  <si>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</si>
  <si>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</si>
  <si>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</si>
  <si>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</si>
  <si>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</si>
  <si>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</si>
  <si>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</si>
  <si>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</si>
  <si>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</si>
  <si>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</si>
  <si>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</si>
  <si>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</si>
  <si>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</si>
  <si>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</si>
  <si>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</si>
  <si>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</si>
  <si>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</si>
  <si>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</si>
  <si>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</si>
  <si>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</si>
  <si>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</si>
  <si>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</si>
  <si>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</si>
  <si>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</si>
  <si>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</si>
  <si>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</si>
  <si>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</si>
  <si>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</si>
  <si>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</si>
  <si>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</si>
  <si>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</si>
  <si>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</si>
  <si>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</si>
  <si>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</si>
  <si>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</si>
  <si>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</si>
  <si>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</si>
  <si>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</si>
  <si>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</si>
  <si>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</si>
  <si>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</si>
  <si>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</si>
  <si>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</si>
  <si>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</si>
  <si>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</si>
  <si>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</si>
  <si>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</si>
  <si>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</si>
  <si>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</si>
  <si>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</si>
  <si>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</si>
  <si>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</si>
  <si>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</si>
  <si>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</si>
  <si>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</si>
  <si>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</si>
  <si>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</si>
  <si>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</si>
  <si>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</si>
  <si>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</si>
  <si>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</si>
  <si>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</si>
  <si>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</si>
  <si>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</si>
  <si>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</si>
  <si>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</si>
  <si>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</si>
  <si>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</si>
  <si>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</si>
  <si>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</si>
  <si>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</si>
  <si>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</si>
  <si>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</si>
  <si>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</si>
  <si>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</si>
  <si>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</si>
  <si>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</si>
  <si>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</si>
  <si>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</si>
  <si>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</si>
  <si>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</si>
  <si>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</si>
  <si>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</si>
  <si>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</si>
  <si>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</si>
  <si>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</si>
  <si>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</si>
  <si>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</si>
  <si>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</si>
  <si>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</si>
  <si>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</si>
  <si>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</si>
  <si>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</si>
  <si>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</si>
  <si>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</si>
  <si>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</si>
  <si>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</si>
  <si>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</si>
  <si>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</si>
  <si>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</si>
  <si>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</si>
  <si>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</si>
  <si>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</si>
  <si>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</si>
  <si>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</si>
  <si>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</si>
  <si>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</si>
  <si>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</si>
  <si>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</si>
  <si>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</si>
  <si>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</si>
  <si>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</si>
  <si>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</si>
  <si>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</si>
  <si>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</si>
  <si>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</si>
  <si>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</si>
  <si>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</si>
  <si>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</si>
  <si>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</si>
  <si>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</si>
  <si>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</si>
  <si>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</si>
  <si>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</si>
  <si>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</si>
  <si>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</si>
  <si>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</si>
  <si>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</si>
  <si>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</si>
  <si>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</si>
  <si>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</si>
  <si>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</si>
  <si>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</si>
  <si>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</si>
  <si>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</si>
  <si>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</si>
  <si>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</si>
  <si>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</si>
  <si>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</si>
  <si>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</si>
  <si>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</si>
  <si>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</si>
  <si>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</si>
  <si>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</si>
  <si>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</si>
  <si>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</si>
  <si>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</si>
  <si>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</si>
  <si>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</si>
  <si>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</si>
  <si>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</si>
  <si>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</si>
  <si>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</si>
  <si>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</si>
  <si>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</si>
  <si>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</si>
  <si>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</si>
  <si>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</si>
  <si>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</si>
  <si>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</si>
  <si>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</si>
  <si>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</si>
  <si>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</si>
  <si>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</si>
  <si>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</si>
  <si>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</si>
  <si>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</si>
  <si>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</si>
  <si>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</si>
  <si>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</si>
  <si>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</si>
  <si>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</si>
  <si>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</si>
  <si>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</si>
  <si>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</si>
  <si>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</si>
  <si>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</si>
  <si>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</si>
  <si>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</si>
  <si>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</si>
  <si>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</si>
  <si>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</si>
  <si>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</si>
  <si>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</si>
  <si>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</si>
  <si>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</si>
  <si>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</si>
  <si>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</si>
  <si>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</si>
  <si>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</si>
  <si>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</si>
  <si>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</si>
  <si>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</si>
  <si>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</si>
  <si>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</si>
  <si>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</si>
  <si>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</si>
  <si>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</si>
  <si>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</si>
  <si>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</si>
  <si>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</si>
  <si>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</si>
  <si>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</si>
  <si>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</si>
  <si>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</si>
  <si>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</si>
  <si>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</si>
  <si>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</si>
  <si>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</si>
  <si>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</si>
  <si>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</si>
  <si>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</si>
  <si>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</si>
  <si>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</si>
  <si>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</si>
  <si>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</si>
  <si>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</si>
  <si>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</si>
  <si>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</si>
  <si>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</si>
  <si>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</si>
  <si>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</si>
  <si>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</si>
  <si>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</si>
  <si>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</si>
  <si>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</si>
  <si>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</si>
  <si>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</si>
  <si>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</si>
  <si>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</si>
  <si>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</si>
  <si>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</si>
  <si>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</si>
  <si>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</si>
  <si>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</si>
  <si>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</si>
  <si>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</si>
  <si>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</si>
  <si>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</si>
  <si>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</si>
  <si>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</si>
  <si>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</si>
  <si>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</si>
  <si>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</si>
  <si>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</si>
  <si>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</si>
  <si>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</si>
  <si>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</si>
  <si>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</si>
  <si>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</si>
  <si>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</si>
  <si>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</si>
  <si>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</si>
  <si>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</si>
  <si>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</si>
  <si>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</si>
  <si>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</si>
  <si>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</si>
  <si>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</si>
  <si>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</si>
  <si>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</si>
  <si>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</si>
  <si>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</si>
  <si>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</si>
  <si>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</si>
  <si>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</si>
  <si>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</si>
  <si>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</si>
  <si>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</si>
  <si>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</si>
  <si>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</si>
  <si>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</si>
  <si>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</si>
  <si>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</si>
  <si>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</si>
  <si>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</si>
  <si>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</si>
  <si>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</si>
  <si>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</si>
  <si>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</si>
  <si>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</si>
  <si>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</si>
  <si>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</si>
  <si>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</si>
  <si>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</si>
  <si>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</si>
  <si>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</si>
  <si>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</si>
  <si>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</si>
  <si>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</si>
  <si>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</si>
  <si>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</si>
  <si>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</si>
  <si>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</si>
  <si>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</si>
  <si>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</si>
  <si>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</si>
  <si>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</si>
  <si>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</si>
  <si>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</si>
  <si>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</si>
  <si>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</si>
  <si>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</si>
  <si>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</si>
  <si>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</si>
  <si>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</si>
  <si>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</si>
  <si>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</si>
  <si>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</si>
  <si>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</si>
  <si>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</si>
  <si>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</si>
  <si>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</si>
  <si>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</si>
  <si>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</si>
  <si>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</si>
  <si>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</si>
  <si>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</si>
  <si>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</si>
  <si>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</si>
  <si>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</si>
  <si>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</si>
  <si>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</si>
  <si>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</si>
  <si>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</si>
  <si>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</si>
  <si>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</si>
  <si>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</si>
  <si>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</si>
  <si>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</si>
  <si>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</si>
  <si>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</si>
  <si>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</si>
  <si>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</si>
  <si>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</si>
  <si>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</si>
  <si>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</si>
  <si>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</si>
  <si>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</si>
  <si>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</si>
  <si>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</si>
  <si>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</si>
  <si>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</si>
  <si>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</si>
  <si>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</si>
  <si>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</si>
  <si>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</si>
  <si>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</si>
  <si>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</si>
  <si>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</si>
  <si>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</si>
  <si>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</si>
  <si>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</si>
  <si>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</si>
  <si>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</si>
  <si>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</si>
  <si>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</si>
  <si>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</si>
  <si>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</si>
  <si>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</si>
  <si>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</si>
  <si>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</si>
  <si>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</si>
  <si>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</si>
  <si>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</si>
  <si>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</si>
  <si>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</si>
  <si>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</si>
  <si>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</si>
  <si>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</si>
  <si>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</si>
  <si>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</si>
  <si>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</si>
  <si>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</si>
  <si>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</si>
  <si>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</si>
  <si>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</si>
  <si>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</si>
  <si>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</si>
  <si>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</si>
  <si>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</si>
  <si>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</si>
  <si>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</si>
  <si>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</si>
  <si>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</si>
  <si>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</si>
  <si>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</si>
  <si>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</si>
  <si>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</si>
  <si>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</si>
  <si>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</si>
  <si>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</si>
  <si>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</si>
  <si>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</si>
  <si>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</si>
  <si>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</si>
  <si>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</si>
  <si>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</si>
  <si>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</si>
  <si>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</si>
  <si>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</si>
  <si>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</si>
  <si>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</si>
  <si>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</si>
  <si>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</si>
  <si>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</si>
  <si>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</si>
  <si>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</si>
  <si>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</si>
  <si>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</si>
  <si>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</si>
  <si>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</si>
  <si>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</si>
  <si>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</si>
  <si>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</si>
  <si>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</si>
  <si>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</si>
  <si>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</si>
  <si>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</si>
  <si>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</si>
  <si>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</si>
  <si>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</si>
  <si>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</si>
  <si>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</si>
  <si>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</si>
  <si>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</si>
  <si>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</si>
  <si>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</si>
  <si>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</si>
  <si>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</si>
  <si>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</si>
  <si>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</si>
  <si>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</si>
  <si>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</si>
  <si>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</si>
  <si>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</si>
  <si>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</si>
  <si>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</si>
  <si>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</si>
  <si>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</si>
  <si>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</si>
  <si>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</si>
  <si>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</si>
  <si>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</si>
  <si>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</si>
  <si>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</si>
  <si>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</si>
  <si>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</si>
  <si>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</si>
  <si>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</si>
  <si>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</si>
  <si>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</si>
  <si>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</si>
  <si>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</si>
  <si>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</si>
  <si>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</si>
  <si>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</si>
  <si>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</si>
  <si>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</si>
  <si>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</si>
  <si>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</si>
  <si>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</si>
  <si>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</si>
  <si>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</si>
  <si>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</si>
  <si>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</si>
  <si>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</si>
  <si>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</si>
  <si>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</si>
  <si>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</si>
  <si>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</si>
  <si>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</si>
  <si>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</si>
  <si>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</si>
  <si>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</si>
  <si>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</si>
  <si>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</si>
  <si>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</si>
  <si>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</si>
  <si>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</si>
  <si>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</si>
  <si>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</si>
  <si>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</si>
  <si>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</si>
  <si>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</si>
  <si>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</si>
  <si>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</si>
  <si>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</si>
  <si>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</si>
  <si>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</si>
  <si>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</si>
  <si>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</si>
  <si>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</si>
  <si>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</si>
  <si>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</si>
  <si>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</si>
  <si>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</si>
  <si>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</si>
  <si>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</si>
  <si>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</si>
  <si>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</si>
  <si>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</si>
  <si>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</si>
  <si>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</si>
  <si>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</si>
  <si>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</si>
  <si>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</si>
  <si>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</si>
  <si>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</si>
  <si>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</si>
  <si>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</si>
  <si>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</si>
  <si>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</si>
  <si>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</si>
  <si>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</si>
  <si>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</si>
  <si>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</si>
  <si>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</si>
  <si>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</si>
  <si>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</si>
  <si>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</si>
  <si>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</si>
  <si>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</si>
  <si>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</si>
  <si>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</si>
  <si>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</si>
  <si>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</si>
  <si>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</si>
  <si>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</si>
  <si>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</si>
  <si>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</si>
  <si>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</si>
  <si>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</si>
  <si>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</si>
  <si>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</si>
  <si>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</si>
  <si>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</si>
  <si>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</si>
  <si>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</si>
  <si>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</si>
  <si>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</si>
  <si>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</si>
  <si>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</si>
  <si>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</si>
  <si>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</si>
  <si>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</si>
  <si>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</si>
  <si>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</si>
  <si>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</si>
  <si>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</si>
  <si>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</si>
  <si>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</si>
  <si>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</si>
  <si>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</si>
  <si>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</si>
  <si>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</si>
  <si>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</si>
  <si>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</si>
  <si>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</si>
  <si>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</si>
  <si>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</si>
  <si>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</si>
  <si>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</si>
  <si>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</si>
  <si>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</si>
  <si>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</si>
  <si>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</si>
  <si>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</si>
  <si>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</si>
  <si>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</si>
  <si>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</si>
  <si>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</si>
  <si>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</si>
  <si>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</si>
  <si>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</si>
  <si>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</si>
  <si>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</si>
  <si>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</si>
  <si>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</si>
  <si>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</si>
  <si>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</si>
  <si>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</si>
  <si>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</si>
  <si>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</si>
  <si>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</si>
  <si>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</si>
  <si>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</si>
  <si>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</si>
  <si>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</si>
  <si>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</si>
  <si>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</si>
  <si>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</si>
  <si>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</si>
  <si>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</si>
  <si>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</si>
  <si>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</si>
  <si>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</si>
  <si>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</si>
  <si>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</si>
  <si>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</si>
  <si>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</si>
  <si>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</si>
  <si>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</si>
  <si>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</si>
  <si>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</si>
  <si>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</si>
  <si>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</si>
  <si>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</si>
  <si>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</si>
  <si>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</si>
  <si>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</si>
  <si>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</si>
  <si>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</si>
  <si>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</si>
  <si>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</si>
  <si>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</si>
  <si>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</si>
  <si>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</si>
  <si>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</si>
  <si>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</si>
  <si>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</si>
  <si>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</si>
  <si>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</si>
  <si>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</si>
  <si>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</si>
  <si>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</si>
  <si>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</si>
  <si>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</si>
  <si>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</si>
  <si>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</si>
  <si>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</si>
  <si>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</si>
  <si>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</si>
  <si>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</si>
  <si>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</si>
  <si>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</si>
  <si>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</si>
  <si>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</si>
  <si>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</si>
  <si>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</si>
  <si>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</si>
  <si>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</si>
  <si>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</si>
  <si>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</si>
  <si>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</si>
  <si>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</si>
  <si>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</si>
  <si>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</si>
  <si>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</si>
  <si>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</si>
  <si>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</si>
  <si>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</si>
  <si>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</si>
  <si>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</si>
  <si>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</si>
  <si>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</si>
  <si>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</si>
  <si>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</si>
  <si>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</si>
  <si>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</si>
  <si>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</si>
  <si>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</si>
  <si>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</si>
  <si>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</si>
  <si>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</si>
  <si>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</si>
  <si>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</si>
  <si>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</si>
  <si>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</si>
  <si>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</si>
  <si>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</si>
  <si>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</si>
  <si>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</si>
  <si>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</si>
  <si>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</si>
  <si>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</si>
  <si>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</si>
  <si>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</si>
  <si>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</si>
  <si>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</si>
  <si>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</si>
  <si>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</si>
  <si>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</si>
  <si>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</si>
  <si>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</si>
  <si>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</si>
  <si>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</si>
  <si>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</si>
  <si>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</si>
  <si>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</si>
  <si>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</si>
  <si>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</si>
  <si>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</si>
  <si>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</si>
  <si>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</si>
  <si>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</si>
  <si>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</si>
  <si>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</si>
  <si>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</si>
  <si>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</si>
  <si>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</si>
  <si>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</si>
  <si>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</si>
  <si>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</si>
  <si>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</si>
  <si>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</si>
  <si>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</si>
  <si>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</si>
  <si>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</si>
  <si>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</si>
  <si>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</si>
  <si>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</si>
  <si>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</si>
  <si>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</si>
  <si>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</si>
  <si>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</si>
  <si>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</si>
  <si>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</si>
  <si>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</si>
  <si>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</si>
  <si>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</si>
  <si>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</si>
  <si>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</si>
  <si>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</si>
  <si>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</si>
  <si>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</si>
  <si>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</si>
  <si>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</si>
  <si>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</si>
  <si>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</si>
  <si>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</si>
  <si>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</si>
  <si>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</si>
  <si>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</si>
  <si>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</si>
  <si>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</si>
  <si>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</si>
  <si>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</si>
  <si>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</si>
  <si>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</si>
  <si>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</si>
  <si>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</si>
  <si>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</si>
  <si>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</si>
  <si>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</si>
  <si>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</si>
  <si>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</si>
  <si>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</si>
  <si>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</si>
  <si>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</si>
  <si>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</si>
  <si>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</si>
  <si>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</si>
  <si>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</si>
  <si>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</si>
  <si>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</si>
  <si>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</si>
  <si>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</si>
  <si>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</si>
  <si>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</si>
  <si>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</si>
  <si>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</si>
  <si>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</si>
  <si>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</si>
  <si>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</si>
  <si>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</si>
  <si>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</si>
  <si>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</si>
  <si>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</si>
  <si>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</si>
  <si>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</si>
  <si>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</si>
  <si>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</si>
  <si>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</si>
  <si>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</si>
  <si>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</si>
  <si>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</si>
  <si>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</si>
  <si>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</si>
  <si>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</si>
  <si>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</si>
  <si>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</si>
  <si>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</si>
  <si>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</si>
  <si>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</si>
  <si>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</si>
  <si>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</si>
  <si>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</si>
  <si>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</si>
  <si>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</si>
  <si>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</si>
  <si>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</si>
  <si>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</si>
  <si>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</si>
  <si>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</si>
  <si>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</si>
  <si>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</si>
  <si>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</si>
  <si>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</si>
  <si>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</si>
  <si>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</si>
  <si>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</si>
  <si>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</si>
  <si>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</si>
  <si>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</si>
  <si>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</si>
  <si>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</si>
  <si>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</si>
  <si>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</si>
  <si>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</si>
  <si>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</si>
  <si>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</si>
  <si>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</si>
  <si>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</si>
  <si>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</si>
  <si>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</si>
  <si>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</si>
  <si>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</si>
  <si>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</si>
  <si>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</si>
  <si>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</si>
  <si>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</si>
  <si>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</si>
  <si>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</si>
  <si>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</si>
  <si>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</si>
  <si>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</si>
  <si>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</si>
  <si>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</si>
  <si>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</si>
  <si>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</si>
  <si>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</si>
  <si>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</si>
  <si>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</si>
  <si>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</si>
  <si>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</si>
  <si>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</si>
  <si>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</si>
  <si>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</si>
  <si>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</si>
  <si>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</si>
  <si>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</si>
  <si>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</si>
  <si>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</si>
  <si>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</si>
  <si>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</si>
  <si>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</si>
  <si>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</si>
  <si>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</si>
  <si>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</si>
  <si>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</si>
  <si>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</si>
  <si>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</si>
  <si>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</si>
  <si>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</si>
  <si>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</si>
  <si>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</si>
  <si>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</si>
  <si>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</si>
  <si>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</si>
  <si>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</si>
  <si>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</si>
  <si>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</si>
  <si>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</si>
  <si>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</si>
  <si>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</si>
  <si>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</si>
  <si>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</si>
  <si>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</si>
  <si>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</si>
  <si>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</si>
  <si>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</si>
  <si>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</si>
  <si>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</si>
  <si>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</si>
  <si>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</si>
  <si>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</si>
  <si>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</si>
  <si>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</si>
  <si>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</si>
  <si>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</si>
  <si>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</si>
  <si>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</si>
  <si>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</si>
  <si>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</si>
  <si>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</si>
  <si>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</si>
  <si>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</si>
  <si>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</si>
  <si>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</si>
  <si>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</si>
  <si>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</si>
  <si>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</si>
  <si>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</si>
  <si>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</si>
  <si>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</si>
  <si>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</si>
  <si>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</si>
  <si>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</si>
  <si>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</si>
  <si>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</si>
  <si>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</si>
  <si>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</si>
  <si>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</si>
  <si>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</si>
  <si>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</si>
  <si>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</si>
  <si>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</si>
  <si>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</si>
  <si>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</si>
  <si>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</si>
  <si>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</si>
  <si>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</si>
  <si>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</si>
  <si>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</si>
  <si>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</si>
  <si>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</si>
  <si>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</si>
  <si>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</si>
  <si>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</si>
  <si>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</si>
  <si>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</si>
  <si>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</si>
  <si>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</si>
  <si>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</si>
  <si>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</si>
  <si>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</si>
  <si>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</si>
  <si>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</si>
  <si>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</si>
  <si>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</si>
  <si>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</si>
  <si>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</si>
  <si>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</si>
  <si>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</si>
  <si>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</si>
  <si>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</si>
  <si>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</si>
  <si>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</si>
  <si>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</si>
  <si>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</si>
  <si>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</si>
  <si>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</si>
  <si>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</si>
  <si>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</si>
  <si>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</si>
  <si>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</si>
  <si>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</si>
  <si>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</si>
  <si>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</si>
  <si>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</si>
  <si>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</si>
  <si>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</si>
  <si>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</si>
  <si>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</si>
  <si>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</si>
  <si>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</si>
  <si>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</si>
  <si>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</si>
  <si>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</si>
  <si>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</si>
  <si>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</si>
  <si>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</si>
  <si>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</si>
  <si>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</si>
  <si>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</si>
  <si>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</si>
  <si>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</si>
  <si>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</si>
  <si>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</si>
  <si>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</si>
  <si>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</si>
  <si>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</si>
  <si>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</si>
  <si>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</si>
  <si>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</si>
  <si>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</si>
  <si>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</si>
  <si>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</si>
  <si>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</si>
  <si>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</si>
  <si>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</si>
  <si>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</si>
  <si>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</si>
  <si>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</si>
  <si>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</si>
  <si>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</si>
  <si>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</si>
  <si>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</si>
  <si>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</si>
  <si>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</si>
  <si>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</si>
  <si>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</si>
  <si>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</si>
  <si>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</si>
  <si>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</si>
  <si>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</si>
  <si>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</si>
  <si>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</si>
  <si>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</si>
  <si>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</si>
  <si>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</si>
  <si>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</si>
  <si>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</si>
  <si>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</si>
  <si>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</si>
  <si>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</si>
  <si>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</si>
  <si>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</si>
  <si>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</si>
  <si>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</si>
  <si>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</si>
  <si>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</si>
  <si>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</si>
  <si>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</si>
  <si>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</si>
  <si>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</si>
  <si>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</si>
  <si>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</si>
  <si>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</si>
  <si>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</si>
  <si>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</si>
  <si>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</si>
  <si>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</si>
  <si>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</si>
  <si>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</si>
  <si>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</si>
  <si>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</si>
  <si>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</si>
  <si>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</si>
  <si>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</si>
  <si>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</si>
  <si>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</si>
  <si>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</si>
  <si>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</si>
  <si>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</si>
  <si>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</si>
  <si>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</si>
  <si>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</si>
  <si>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</si>
  <si>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</si>
  <si>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</si>
  <si>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</si>
  <si>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</si>
  <si>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</si>
  <si>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</si>
  <si>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</si>
  <si>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</si>
  <si>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</si>
  <si>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</si>
  <si>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</si>
  <si>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</si>
  <si>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</si>
  <si>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</si>
  <si>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</si>
  <si>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</si>
  <si>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</si>
  <si>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</si>
  <si>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</si>
  <si>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</si>
  <si>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</si>
  <si>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</si>
  <si>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</si>
  <si>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</si>
  <si>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</si>
  <si>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</si>
  <si>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</si>
  <si>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</si>
  <si>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</si>
  <si>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</si>
  <si>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</si>
  <si>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</si>
  <si>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</si>
  <si>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</si>
  <si>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</si>
  <si>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</si>
  <si>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</si>
  <si>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</si>
  <si>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</si>
  <si>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</si>
  <si>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</si>
  <si>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</si>
  <si>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</si>
  <si>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</si>
  <si>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</si>
  <si>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</si>
  <si>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</si>
  <si>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</si>
  <si>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</si>
  <si>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</si>
  <si>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</si>
  <si>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</si>
  <si>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</si>
  <si>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</si>
  <si>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</si>
  <si>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</si>
  <si>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</si>
  <si>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</si>
  <si>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</si>
  <si>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</si>
  <si>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</si>
  <si>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</si>
  <si>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</si>
  <si>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</si>
  <si>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</si>
  <si>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</si>
  <si>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</si>
  <si>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</si>
  <si>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</si>
  <si>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</si>
  <si>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</si>
  <si>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</si>
  <si>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</si>
  <si>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</si>
  <si>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</si>
  <si>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</si>
  <si>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</si>
  <si>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</si>
  <si>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</si>
  <si>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</si>
  <si>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</si>
  <si>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</si>
  <si>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</si>
  <si>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</si>
  <si>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</si>
  <si>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</si>
  <si>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</si>
  <si>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</si>
  <si>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</si>
  <si>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</si>
  <si>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</si>
  <si>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</si>
  <si>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</si>
  <si>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</si>
  <si>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</si>
  <si>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</si>
  <si>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</si>
  <si>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</si>
  <si>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</si>
  <si>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</si>
  <si>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</si>
  <si>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</si>
  <si>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</si>
  <si>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</si>
  <si>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</si>
  <si>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</si>
  <si>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</si>
  <si>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</si>
  <si>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</si>
  <si>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</si>
  <si>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</si>
  <si>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</si>
  <si>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</si>
  <si>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</si>
  <si>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</si>
  <si>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</si>
  <si>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</si>
  <si>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</si>
  <si>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</si>
  <si>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</si>
  <si>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</si>
  <si>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</si>
  <si>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</si>
  <si>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</si>
  <si>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</si>
  <si>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</si>
  <si>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</si>
  <si>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</si>
  <si>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</si>
  <si>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</si>
  <si>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</si>
  <si>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</si>
  <si>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</si>
  <si>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</si>
  <si>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</si>
  <si>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</si>
  <si>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</si>
  <si>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</si>
  <si>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</si>
  <si>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</si>
  <si>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</si>
  <si>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</si>
  <si>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</si>
  <si>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</si>
  <si>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</si>
  <si>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</si>
  <si>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</si>
  <si>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</si>
  <si>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</si>
  <si>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</si>
  <si>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</si>
  <si>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</si>
  <si>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</si>
  <si>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</si>
  <si>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</si>
  <si>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</si>
  <si>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</si>
  <si>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</si>
  <si>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</si>
  <si>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</si>
  <si>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</si>
  <si>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</si>
  <si>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</si>
  <si>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</si>
  <si>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</si>
  <si>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</si>
  <si>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</si>
  <si>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</si>
  <si>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</si>
  <si>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</si>
  <si>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</si>
  <si>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</si>
  <si>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</si>
  <si>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</si>
  <si>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</si>
  <si>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</si>
  <si>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</si>
  <si>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</si>
  <si>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</si>
  <si>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</si>
  <si>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</si>
  <si>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</si>
  <si>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</si>
  <si>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</si>
  <si>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</si>
  <si>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</si>
  <si>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</si>
  <si>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</si>
  <si>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</si>
  <si>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</si>
  <si>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</si>
  <si>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</si>
  <si>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</si>
  <si>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</si>
  <si>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</si>
  <si>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</si>
  <si>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</si>
  <si>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</si>
  <si>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</si>
  <si>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</si>
  <si>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</si>
  <si>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</si>
  <si>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</si>
  <si>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</si>
  <si>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</si>
  <si>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</si>
  <si>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</si>
  <si>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</si>
  <si>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</si>
  <si>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</si>
  <si>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</si>
  <si>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</si>
  <si>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</si>
  <si>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</si>
  <si>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</si>
  <si>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</si>
  <si>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</si>
  <si>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</si>
  <si>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</si>
  <si>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</si>
  <si>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</si>
  <si>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</si>
  <si>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</si>
  <si>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</si>
  <si>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</si>
  <si>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</si>
  <si>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</si>
  <si>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</si>
  <si>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</si>
  <si>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</si>
  <si>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</si>
  <si>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</si>
  <si>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</si>
  <si>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</si>
  <si>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</si>
  <si>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</si>
  <si>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</si>
  <si>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</si>
  <si>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</si>
  <si>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</si>
  <si>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</si>
  <si>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</si>
  <si>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</si>
  <si>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</si>
  <si>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</si>
  <si>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</si>
  <si>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</si>
  <si>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</si>
  <si>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</si>
  <si>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</si>
  <si>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</si>
  <si>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</si>
  <si>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</si>
  <si>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</si>
  <si>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</si>
  <si>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</si>
  <si>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</si>
  <si>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</si>
  <si>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</si>
  <si>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</si>
  <si>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</si>
  <si>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</si>
  <si>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</si>
  <si>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</si>
  <si>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</si>
  <si>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</si>
  <si>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</si>
  <si>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</si>
  <si>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</si>
  <si>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</si>
  <si>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</si>
  <si>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</si>
  <si>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</si>
  <si>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</si>
  <si>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</si>
  <si>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</si>
  <si>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</si>
  <si>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</si>
  <si>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</si>
  <si>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</si>
  <si>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</si>
  <si>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</si>
  <si>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</si>
  <si>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</si>
  <si>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</si>
  <si>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</si>
  <si>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</si>
  <si>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</si>
  <si>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</si>
  <si>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</si>
  <si>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</si>
  <si>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</si>
  <si>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</si>
  <si>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</si>
  <si>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</si>
  <si>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</si>
  <si>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</si>
  <si>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</si>
  <si>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</si>
  <si>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</si>
  <si>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</si>
  <si>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</si>
  <si>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</si>
  <si>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</si>
  <si>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</si>
  <si>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</si>
  <si>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</si>
  <si>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</si>
  <si>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</si>
  <si>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</si>
  <si>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</si>
  <si>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</si>
  <si>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</si>
  <si>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</si>
  <si>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</si>
  <si>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</si>
  <si>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</si>
  <si>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</si>
  <si>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</si>
  <si>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</si>
  <si>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</si>
  <si>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</si>
  <si>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</si>
  <si>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</si>
  <si>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</si>
  <si>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</si>
  <si>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</si>
  <si>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</si>
  <si>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</si>
  <si>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</si>
  <si>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</si>
  <si>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</si>
  <si>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</si>
  <si>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</si>
  <si>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</si>
  <si>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</si>
  <si>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</si>
  <si>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</si>
  <si>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</si>
  <si>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</si>
  <si>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</si>
  <si>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</si>
  <si>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</si>
  <si>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</si>
  <si>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</si>
  <si>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</si>
  <si>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</si>
  <si>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</si>
  <si>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</si>
  <si>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</si>
  <si>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</si>
  <si>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</si>
  <si>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</si>
  <si>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</si>
  <si>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</si>
  <si>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</si>
  <si>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</si>
  <si>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</si>
  <si>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</si>
  <si>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</si>
  <si>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</si>
  <si>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</si>
  <si>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</si>
  <si>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</si>
  <si>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</si>
  <si>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</si>
  <si>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</si>
  <si>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</si>
  <si>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</si>
  <si>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</si>
  <si>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</si>
  <si>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</si>
  <si>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</si>
  <si>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</si>
  <si>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</si>
  <si>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</si>
  <si>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</si>
  <si>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</si>
  <si>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</si>
  <si>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</si>
  <si>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</si>
  <si>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</si>
  <si>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</si>
  <si>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</si>
  <si>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</si>
  <si>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</si>
  <si>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</si>
  <si>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</si>
  <si>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</si>
  <si>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</si>
  <si>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</si>
  <si>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</si>
  <si>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</si>
  <si>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</si>
  <si>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</si>
  <si>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</si>
  <si>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</si>
  <si>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</si>
  <si>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</si>
  <si>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</si>
  <si>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</si>
  <si>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</si>
  <si>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</si>
  <si>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</si>
  <si>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</si>
  <si>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</si>
  <si>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</si>
  <si>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</si>
  <si>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</si>
  <si>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</si>
  <si>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</si>
  <si>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</si>
  <si>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</si>
  <si>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</si>
  <si>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</si>
  <si>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</si>
  <si>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</si>
  <si>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</si>
  <si>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</si>
  <si>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</si>
  <si>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</si>
  <si>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</si>
  <si>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</si>
  <si>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</si>
  <si>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</si>
  <si>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</si>
  <si>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</si>
  <si>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</si>
  <si>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</si>
  <si>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</si>
  <si>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</si>
  <si>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</si>
  <si>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</si>
  <si>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</si>
  <si>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</si>
  <si>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</si>
  <si>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</si>
  <si>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</si>
  <si>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</si>
  <si>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</si>
  <si>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</si>
  <si>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</si>
  <si>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</si>
  <si>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</si>
  <si>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</si>
  <si>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</si>
  <si>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</si>
  <si>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</si>
  <si>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</si>
  <si>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</si>
  <si>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</si>
  <si>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</si>
  <si>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</si>
  <si>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</si>
  <si>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</si>
  <si>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</si>
  <si>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</si>
  <si>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</si>
  <si>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</si>
  <si>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</si>
  <si>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</si>
  <si>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</si>
  <si>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</si>
  <si>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</si>
  <si>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</si>
  <si>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</si>
  <si>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</si>
  <si>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</si>
  <si>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</si>
  <si>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</si>
  <si>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</si>
  <si>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</si>
  <si>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</si>
  <si>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</si>
  <si>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</si>
  <si>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</si>
  <si>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</si>
  <si>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</si>
  <si>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</si>
  <si>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</si>
  <si>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</si>
  <si>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</si>
  <si>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</si>
  <si>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</si>
  <si>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</si>
  <si>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</si>
  <si>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</si>
  <si>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</si>
  <si>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</si>
  <si>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</si>
  <si>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</si>
  <si>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</si>
  <si>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</si>
  <si>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</si>
  <si>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</si>
  <si>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</si>
  <si>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</si>
  <si>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</si>
  <si>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</si>
  <si>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</si>
  <si>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</si>
  <si>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</si>
  <si>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</si>
  <si>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</si>
  <si>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</si>
  <si>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</si>
  <si>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</si>
  <si>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</si>
  <si>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</si>
  <si>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</si>
  <si>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</si>
  <si>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</si>
  <si>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</si>
  <si>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</si>
  <si>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</si>
  <si>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</si>
  <si>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</si>
  <si>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</si>
  <si>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</si>
  <si>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</si>
  <si>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</si>
  <si>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</si>
  <si>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</si>
  <si>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</si>
  <si>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</si>
  <si>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</si>
  <si>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</si>
  <si>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</si>
  <si>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</si>
  <si>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</si>
  <si>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</si>
  <si>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</si>
  <si>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</si>
  <si>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</si>
  <si>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</si>
  <si>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</si>
  <si>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</si>
  <si>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</si>
  <si>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</si>
  <si>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</si>
  <si>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</si>
  <si>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</si>
  <si>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</si>
  <si>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</si>
  <si>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</si>
  <si>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</si>
  <si>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</si>
  <si>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</si>
  <si>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</si>
  <si>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</si>
  <si>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</si>
  <si>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</si>
  <si>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</si>
  <si>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</si>
  <si>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</si>
  <si>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</si>
  <si>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</si>
  <si>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</si>
  <si>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</si>
  <si>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</si>
  <si>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</si>
  <si>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</si>
  <si>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</si>
  <si>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</si>
  <si>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</si>
  <si>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</si>
  <si>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</si>
  <si>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</si>
  <si>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</si>
  <si>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</si>
  <si>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</si>
  <si>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</si>
  <si>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</si>
  <si>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</si>
  <si>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</si>
  <si>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</si>
  <si>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</si>
  <si>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</si>
  <si>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</si>
  <si>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</si>
  <si>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</si>
  <si>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</si>
  <si>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</si>
  <si>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</si>
  <si>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</si>
  <si>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</si>
  <si>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</si>
  <si>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</si>
  <si>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</si>
  <si>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</si>
  <si>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</si>
  <si>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</si>
  <si>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</si>
  <si>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</si>
  <si>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</si>
  <si>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</si>
  <si>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</si>
  <si>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</si>
  <si>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</si>
  <si>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</si>
  <si>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</si>
  <si>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</si>
  <si>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</si>
  <si>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</si>
  <si>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</si>
  <si>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</si>
  <si>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</si>
  <si>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</si>
  <si>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</si>
  <si>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</si>
  <si>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</si>
  <si>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</si>
  <si>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</si>
  <si>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</si>
  <si>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</si>
  <si>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</si>
  <si>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</si>
  <si>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</si>
  <si>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</si>
  <si>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</si>
  <si>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</si>
  <si>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</si>
  <si>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</si>
  <si>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</si>
  <si>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</si>
  <si>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</si>
  <si>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</si>
  <si>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</si>
  <si>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</si>
  <si>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</si>
  <si>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</si>
  <si>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</si>
  <si>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</si>
  <si>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</si>
  <si>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</si>
  <si>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</si>
  <si>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</si>
  <si>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</si>
  <si>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</si>
  <si>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</si>
  <si>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</si>
  <si>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</si>
  <si>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</si>
  <si>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</si>
  <si>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</si>
  <si>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</si>
  <si>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</si>
  <si>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</si>
  <si>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</si>
  <si>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</si>
  <si>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</si>
  <si>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</si>
  <si>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</si>
  <si>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</si>
  <si>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</si>
  <si>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</si>
  <si>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</si>
  <si>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</si>
  <si>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</si>
  <si>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</si>
  <si>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</si>
  <si>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</si>
  <si>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</si>
  <si>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</si>
  <si>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</si>
  <si>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</si>
  <si>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</si>
  <si>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</si>
  <si>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</si>
  <si>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</si>
  <si>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</si>
  <si>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</si>
  <si>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</si>
  <si>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</si>
  <si>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</si>
  <si>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</si>
  <si>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</si>
  <si>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</si>
  <si>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</si>
  <si>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</si>
  <si>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</si>
  <si>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</si>
  <si>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</si>
  <si>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</si>
  <si>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</si>
  <si>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</si>
  <si>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</si>
  <si>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</si>
  <si>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</si>
  <si>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</si>
  <si>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</si>
  <si>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</si>
  <si>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</si>
  <si>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</si>
  <si>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</si>
  <si>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</si>
  <si>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</si>
  <si>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</si>
  <si>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</si>
  <si>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</si>
  <si>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</si>
  <si>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</si>
  <si>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</si>
  <si>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</si>
  <si>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</si>
  <si>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</si>
  <si>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</si>
  <si>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</si>
  <si>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</si>
  <si>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</si>
  <si>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</si>
  <si>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</si>
  <si>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</si>
  <si>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</si>
  <si>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</si>
  <si>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</si>
  <si>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</si>
  <si>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</si>
  <si>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</si>
  <si>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</si>
  <si>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</si>
  <si>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</si>
  <si>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</si>
  <si>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</si>
  <si>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</si>
  <si>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</si>
  <si>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</si>
  <si>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</si>
  <si>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</si>
  <si>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</si>
  <si>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</si>
  <si>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</si>
  <si>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</si>
  <si>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</si>
  <si>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</si>
  <si>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</si>
  <si>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</si>
  <si>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</si>
  <si>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</si>
  <si>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</si>
  <si>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</si>
  <si>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</si>
  <si>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</si>
  <si>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</si>
  <si>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</si>
  <si>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</si>
  <si>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</si>
  <si>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</si>
  <si>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</si>
  <si>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</si>
  <si>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</si>
  <si>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</si>
  <si>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</si>
  <si>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</si>
  <si>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</si>
  <si>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</si>
  <si>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</si>
  <si>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</si>
  <si>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</si>
  <si>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</si>
  <si>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</si>
  <si>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</si>
  <si>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</si>
  <si>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</si>
  <si>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</si>
  <si>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</si>
  <si>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</si>
  <si>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</si>
  <si>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</si>
  <si>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</si>
  <si>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</si>
  <si>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</si>
  <si>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</si>
  <si>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</si>
  <si>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</si>
  <si>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</si>
  <si>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</si>
  <si>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</si>
  <si>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</si>
  <si>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</si>
  <si>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</si>
  <si>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</si>
  <si>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</si>
  <si>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</si>
  <si>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</si>
  <si>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</si>
  <si>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</si>
  <si>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</si>
  <si>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</si>
  <si>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</si>
  <si>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</si>
  <si>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</si>
  <si>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</si>
  <si>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</si>
  <si>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</si>
  <si>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</si>
  <si>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</si>
  <si>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</si>
  <si>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</si>
  <si>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</si>
  <si>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</si>
  <si>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</si>
  <si>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</si>
  <si>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</si>
  <si>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</si>
  <si>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</si>
  <si>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</si>
  <si>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</si>
  <si>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</si>
  <si>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</si>
  <si>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</si>
  <si>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</si>
  <si>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</si>
  <si>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</si>
  <si>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</si>
  <si>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</si>
  <si>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</si>
  <si>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</si>
  <si>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</si>
  <si>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</si>
  <si>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</si>
  <si>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</si>
  <si>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</si>
  <si>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</si>
  <si>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</si>
  <si>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</si>
  <si>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</si>
  <si>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</si>
  <si>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</si>
  <si>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</si>
  <si>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</si>
  <si>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</si>
  <si>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</si>
  <si>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</si>
  <si>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</si>
  <si>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</si>
  <si>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</si>
  <si>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</si>
  <si>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</si>
  <si>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</si>
  <si>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</si>
  <si>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</si>
  <si>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</si>
  <si>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</si>
  <si>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</si>
  <si>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</si>
  <si>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</si>
  <si>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</si>
  <si>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</si>
  <si>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</si>
  <si>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</si>
  <si>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</si>
  <si>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</si>
  <si>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</si>
  <si>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</si>
  <si>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</si>
  <si>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</si>
  <si>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</si>
  <si>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</si>
  <si>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</si>
  <si>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</si>
  <si>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</si>
  <si>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</si>
  <si>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</si>
  <si>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</si>
  <si>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</si>
  <si>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</si>
  <si>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</si>
  <si>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</si>
  <si>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</si>
  <si>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</si>
  <si>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</si>
  <si>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</si>
  <si>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</si>
  <si>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</si>
  <si>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</si>
  <si>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</si>
  <si>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</si>
  <si>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</si>
  <si>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</si>
  <si>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</si>
  <si>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</si>
  <si>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</si>
  <si>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</si>
  <si>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</si>
  <si>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</si>
  <si>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</si>
  <si>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</si>
  <si>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</si>
  <si>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</si>
  <si>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</si>
  <si>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</si>
  <si>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</si>
  <si>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</si>
  <si>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</si>
  <si>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</si>
  <si>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</si>
  <si>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</si>
  <si>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</si>
  <si>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</si>
  <si>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</si>
  <si>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</si>
  <si>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</si>
  <si>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</si>
  <si>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</si>
  <si>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</si>
  <si>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</si>
  <si>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</si>
  <si>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</si>
  <si>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</si>
  <si>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</si>
  <si>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</si>
  <si>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</si>
  <si>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</si>
  <si>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</si>
  <si>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</si>
  <si>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</si>
  <si>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</si>
  <si>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</si>
  <si>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</si>
  <si>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</si>
  <si>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</si>
  <si>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</si>
  <si>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</si>
  <si>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</si>
  <si>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</si>
  <si>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</si>
  <si>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</si>
  <si>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</si>
  <si>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</si>
  <si>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</si>
  <si>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</si>
  <si>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</si>
  <si>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</si>
  <si>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</si>
  <si>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</si>
  <si>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</si>
  <si>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</si>
  <si>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</si>
  <si>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</si>
  <si>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</si>
  <si>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</si>
  <si>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</si>
  <si>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</si>
  <si>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</si>
  <si>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</si>
  <si>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</si>
  <si>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</si>
  <si>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</si>
  <si>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</si>
  <si>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</si>
  <si>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</si>
  <si>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</si>
  <si>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</si>
  <si>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</si>
  <si>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</si>
  <si>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</si>
  <si>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</si>
  <si>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</si>
  <si>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</si>
  <si>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</si>
  <si>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</si>
  <si>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</si>
  <si>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</si>
  <si>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</si>
  <si>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</si>
  <si>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</si>
  <si>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</si>
  <si>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</si>
  <si>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</si>
  <si>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</si>
  <si>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</si>
  <si>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</si>
  <si>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</si>
  <si>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</si>
  <si>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</si>
  <si>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</si>
  <si>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</si>
  <si>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</si>
  <si>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</si>
  <si>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</si>
  <si>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</si>
  <si>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</si>
  <si>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</si>
  <si>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</si>
  <si>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</si>
  <si>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</si>
  <si>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</si>
  <si>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</si>
  <si>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</si>
  <si>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</si>
  <si>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</si>
  <si>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</si>
  <si>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</si>
  <si>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</si>
  <si>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</si>
  <si>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</si>
  <si>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</si>
  <si>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</si>
  <si>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</si>
  <si>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</si>
  <si>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</si>
  <si>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</si>
  <si>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</si>
  <si>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</si>
  <si>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</si>
  <si>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</si>
  <si>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</si>
  <si>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</si>
  <si>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</si>
  <si>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</si>
  <si>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</si>
  <si>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</si>
  <si>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</si>
  <si>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</si>
  <si>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</si>
  <si>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</si>
  <si>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</si>
  <si>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</si>
  <si>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</si>
  <si>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</si>
  <si>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</si>
  <si>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</si>
  <si>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</si>
  <si>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</si>
  <si>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</si>
  <si>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</si>
  <si>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</si>
  <si>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</si>
  <si>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</si>
  <si>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</si>
  <si>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</si>
  <si>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</si>
  <si>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</si>
  <si>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</si>
  <si>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</si>
  <si>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</si>
  <si>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</si>
  <si>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</si>
  <si>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</si>
  <si>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</si>
  <si>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</si>
  <si>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</si>
  <si>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</si>
  <si>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</si>
  <si>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</si>
  <si>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</si>
  <si>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</si>
  <si>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</si>
  <si>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</si>
  <si>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</si>
  <si>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</si>
  <si>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</si>
  <si>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</si>
  <si>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</si>
  <si>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</si>
  <si>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</si>
  <si>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</si>
  <si>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</si>
  <si>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</si>
  <si>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</si>
  <si>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</si>
  <si>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</si>
  <si>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</si>
  <si>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</si>
  <si>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</si>
  <si>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</si>
  <si>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</si>
  <si>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</si>
  <si>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</si>
  <si>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</si>
  <si>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</si>
  <si>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</si>
  <si>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</si>
  <si>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</si>
  <si>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</si>
  <si>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</si>
  <si>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</si>
  <si>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</si>
  <si>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</si>
  <si>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</si>
  <si>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</si>
  <si>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</si>
  <si>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</si>
  <si>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</si>
  <si>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</si>
  <si>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</si>
  <si>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</si>
  <si>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</si>
  <si>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</si>
  <si>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</si>
  <si>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</si>
  <si>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</si>
  <si>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</si>
  <si>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</si>
  <si>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</si>
  <si>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</si>
  <si>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</si>
  <si>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</si>
  <si>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</si>
  <si>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</si>
  <si>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</si>
  <si>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</si>
  <si>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</si>
  <si>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</si>
  <si>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</si>
  <si>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</si>
  <si>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</si>
  <si>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</si>
  <si>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</si>
  <si>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</si>
  <si>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</si>
  <si>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</si>
  <si>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</si>
  <si>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</si>
  <si>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</si>
  <si>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</si>
  <si>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</si>
  <si>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</si>
  <si>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</si>
  <si>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</si>
  <si>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</si>
  <si>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</si>
  <si>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</si>
  <si>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</si>
  <si>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</si>
  <si>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</si>
  <si>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</si>
  <si>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</si>
  <si>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</si>
  <si>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</si>
  <si>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</si>
  <si>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</si>
  <si>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</si>
  <si>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</si>
  <si>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</si>
  <si>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</si>
  <si>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</si>
  <si>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</si>
  <si>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</si>
  <si>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</si>
  <si>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</si>
  <si>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</si>
  <si>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</si>
  <si>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</si>
  <si>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</si>
  <si>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</si>
  <si>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</si>
  <si>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</si>
  <si>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</si>
  <si>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</si>
  <si>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</si>
  <si>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</si>
  <si>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</si>
  <si>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</si>
  <si>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</si>
  <si>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</si>
  <si>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</si>
  <si>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</si>
  <si>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</si>
  <si>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</si>
  <si>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</si>
  <si>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</si>
  <si>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</si>
  <si>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</si>
  <si>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</si>
  <si>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</si>
  <si>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</si>
  <si>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</si>
  <si>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</si>
  <si>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</si>
  <si>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</si>
  <si>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</si>
  <si>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</si>
  <si>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</si>
  <si>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</si>
  <si>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</si>
  <si>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</si>
  <si>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</si>
  <si>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</si>
  <si>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</si>
  <si>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</si>
  <si>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</si>
  <si>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</si>
  <si>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</si>
  <si>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</si>
  <si>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</si>
  <si>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</si>
  <si>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</si>
  <si>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</si>
  <si>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</si>
  <si>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</si>
  <si>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</si>
  <si>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</si>
  <si>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</si>
  <si>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</si>
  <si>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</si>
  <si>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</si>
  <si>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</si>
  <si>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</si>
  <si>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</si>
  <si>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</si>
  <si>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</si>
  <si>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</si>
  <si>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</si>
  <si>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</si>
  <si>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</si>
  <si>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</si>
  <si>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</si>
  <si>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</si>
  <si>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</si>
  <si>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</si>
  <si>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</si>
  <si>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</si>
  <si>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</si>
  <si>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</si>
  <si>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</si>
  <si>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</si>
  <si>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</si>
  <si>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</si>
  <si>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</si>
  <si>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</si>
  <si>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</si>
  <si>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</si>
  <si>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</si>
  <si>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</si>
  <si>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</si>
  <si>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</si>
  <si>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</si>
  <si>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</si>
  <si>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</si>
  <si>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</si>
  <si>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</si>
  <si>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</si>
  <si>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</si>
  <si>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</si>
  <si>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</si>
  <si>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</si>
  <si>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</si>
  <si>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</si>
  <si>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</si>
  <si>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</si>
  <si>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</si>
  <si>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</si>
  <si>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</si>
  <si>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</si>
  <si>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</si>
  <si>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</si>
  <si>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</si>
  <si>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</si>
  <si>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</si>
  <si>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</si>
  <si>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</si>
  <si>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</si>
  <si>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</si>
  <si>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</si>
  <si>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</si>
  <si>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</si>
  <si>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</si>
  <si>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</si>
  <si>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</si>
  <si>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</si>
  <si>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</si>
  <si>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</si>
  <si>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</si>
  <si>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</si>
  <si>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</si>
  <si>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</si>
  <si>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</si>
  <si>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</si>
  <si>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</si>
  <si>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</si>
  <si>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</si>
  <si>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</si>
  <si>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</si>
  <si>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</si>
  <si>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</si>
  <si>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</si>
  <si>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</si>
  <si>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</si>
  <si>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</si>
  <si>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</si>
  <si>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</si>
  <si>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</si>
  <si>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</si>
  <si>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</si>
  <si>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</si>
  <si>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</si>
  <si>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</si>
  <si>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</si>
  <si>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</si>
  <si>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</si>
  <si>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</si>
  <si>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</si>
  <si>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</si>
  <si>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</si>
  <si>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</si>
  <si>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</si>
  <si>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</si>
  <si>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</si>
  <si>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</si>
  <si>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</si>
  <si>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</si>
  <si>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</si>
  <si>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</si>
  <si>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</si>
  <si>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</si>
  <si>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</si>
  <si>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</si>
  <si>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</si>
  <si>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</si>
  <si>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</si>
  <si>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</si>
  <si>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</si>
  <si>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</si>
  <si>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</si>
  <si>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</si>
  <si>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</si>
  <si>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</si>
  <si>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</si>
  <si>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</si>
  <si>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</si>
  <si>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</si>
  <si>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</si>
  <si>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</si>
  <si>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</si>
  <si>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</si>
  <si>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</si>
  <si>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</si>
  <si>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</si>
  <si>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</si>
  <si>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</si>
  <si>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</si>
  <si>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</si>
  <si>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</si>
  <si>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</si>
  <si>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</si>
  <si>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</si>
  <si>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</si>
  <si>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</si>
  <si>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</si>
  <si>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</si>
  <si>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</si>
  <si>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</si>
  <si>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</si>
  <si>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</si>
  <si>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</si>
  <si>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</si>
  <si>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</si>
  <si>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</si>
  <si>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</si>
  <si>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</si>
  <si>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</si>
  <si>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</si>
  <si>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</si>
  <si>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</si>
  <si>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</si>
  <si>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</si>
  <si>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</si>
  <si>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</si>
  <si>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</si>
  <si>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</si>
  <si>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</si>
  <si>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</si>
  <si>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</si>
  <si>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</si>
  <si>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</si>
  <si>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</si>
  <si>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</si>
  <si>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</si>
  <si>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</si>
  <si>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</si>
  <si>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</si>
  <si>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</si>
  <si>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</si>
  <si>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</si>
  <si>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</si>
  <si>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</si>
  <si>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</si>
  <si>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</si>
  <si>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</si>
  <si>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</si>
  <si>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</si>
  <si>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</si>
  <si>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</si>
  <si>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</si>
  <si>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</si>
  <si>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</si>
  <si>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</si>
  <si>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</si>
  <si>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</si>
  <si>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</si>
  <si>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</si>
  <si>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</si>
  <si>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</si>
  <si>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</si>
  <si>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</si>
  <si>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</si>
  <si>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</si>
  <si>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</si>
  <si>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</si>
  <si>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</si>
  <si>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</si>
  <si>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</si>
  <si>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</si>
  <si>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</si>
  <si>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</si>
  <si>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</si>
  <si>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</si>
  <si>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</si>
  <si>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</si>
  <si>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</si>
  <si>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</si>
  <si>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</si>
  <si>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</si>
  <si>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</si>
  <si>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</si>
  <si>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</si>
  <si>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</si>
  <si>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</si>
  <si>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</si>
  <si>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</si>
  <si>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</si>
  <si>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</si>
  <si>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</si>
  <si>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</si>
  <si>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</si>
  <si>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</si>
  <si>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</si>
  <si>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</si>
  <si>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</si>
  <si>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</si>
  <si>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</si>
  <si>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</si>
  <si>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</si>
  <si>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</si>
  <si>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</si>
  <si>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</si>
  <si>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</si>
  <si>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</si>
  <si>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</si>
  <si>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</si>
  <si>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</si>
  <si>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</si>
  <si>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</si>
  <si>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</si>
  <si>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</si>
  <si>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</si>
  <si>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</si>
  <si>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</si>
  <si>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</si>
  <si>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</si>
  <si>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</si>
  <si>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</si>
  <si>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</si>
  <si>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</si>
  <si>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</si>
  <si>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</si>
  <si>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</si>
  <si>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</si>
  <si>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</si>
  <si>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</si>
  <si>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</si>
  <si>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</si>
  <si>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</si>
  <si>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</si>
  <si>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</si>
  <si>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</si>
  <si>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</si>
  <si>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</si>
  <si>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</si>
  <si>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</si>
  <si>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</si>
  <si>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</si>
  <si>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</si>
  <si>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</si>
  <si>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</si>
  <si>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</si>
  <si>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</si>
  <si>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</si>
  <si>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</si>
  <si>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</si>
  <si>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</si>
  <si>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</si>
  <si>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</si>
  <si>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</si>
  <si>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</si>
  <si>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</si>
  <si>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</si>
  <si>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</si>
  <si>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</si>
  <si>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</si>
  <si>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</si>
  <si>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</si>
  <si>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</si>
  <si>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</si>
  <si>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</si>
  <si>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</si>
  <si>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</si>
  <si>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</si>
  <si>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</si>
  <si>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</si>
  <si>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</si>
  <si>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</si>
  <si>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</si>
  <si>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</si>
  <si>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</si>
  <si>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</si>
  <si>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</si>
  <si>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</si>
  <si>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</si>
  <si>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</si>
  <si>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</si>
  <si>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</si>
  <si>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</si>
  <si>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</si>
  <si>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</si>
  <si>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</si>
  <si>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</si>
  <si>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</si>
  <si>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</si>
  <si>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</si>
  <si>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</si>
  <si>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</si>
  <si>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</si>
  <si>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</si>
  <si>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</si>
  <si>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</si>
  <si>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</si>
  <si>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</si>
  <si>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</si>
  <si>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</si>
  <si>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</si>
  <si>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</si>
  <si>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</si>
  <si>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</si>
  <si>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</si>
  <si>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</si>
  <si>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</si>
  <si>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</si>
  <si>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</si>
  <si>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</si>
  <si>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</si>
  <si>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</si>
  <si>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</si>
  <si>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</si>
  <si>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</si>
  <si>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</si>
  <si>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</si>
  <si>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</si>
  <si>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</si>
  <si>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</si>
  <si>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</si>
  <si>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</si>
  <si>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</si>
  <si>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</si>
  <si>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</si>
  <si>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</si>
  <si>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</si>
  <si>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</si>
  <si>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</si>
  <si>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</si>
  <si>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</si>
  <si>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</si>
  <si>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</si>
  <si>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</si>
  <si>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</si>
  <si>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</si>
  <si>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</si>
  <si>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</si>
  <si>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</si>
  <si>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</si>
  <si>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</si>
  <si>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</si>
  <si>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</si>
  <si>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</si>
  <si>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</si>
  <si>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</si>
  <si>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</si>
  <si>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</si>
  <si>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</si>
  <si>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</si>
  <si>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</si>
  <si>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</si>
  <si>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</si>
  <si>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</si>
  <si>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</si>
  <si>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</si>
  <si>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</si>
  <si>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</si>
  <si>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</si>
  <si>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</si>
  <si>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</si>
  <si>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</si>
  <si>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</si>
  <si>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</si>
  <si>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</si>
  <si>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</si>
  <si>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</si>
  <si>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</si>
  <si>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</si>
  <si>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</si>
  <si>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</si>
  <si>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</si>
  <si>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</si>
  <si>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</si>
  <si>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</si>
  <si>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</si>
  <si>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</si>
  <si>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</si>
  <si>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</si>
  <si>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</si>
  <si>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</si>
  <si>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</si>
  <si>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</si>
  <si>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</si>
  <si>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</si>
  <si>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</si>
  <si>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</si>
  <si>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</si>
  <si>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</si>
  <si>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</si>
  <si>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</si>
  <si>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</si>
  <si>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</si>
  <si>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</si>
  <si>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</si>
  <si>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</si>
  <si>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</si>
  <si>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</si>
  <si>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</si>
  <si>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</si>
  <si>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</si>
  <si>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</si>
  <si>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</si>
  <si>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</si>
  <si>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</si>
  <si>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</si>
  <si>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</si>
  <si>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</si>
  <si>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</si>
  <si>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</si>
  <si>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</si>
  <si>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</si>
  <si>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</si>
  <si>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</si>
  <si>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</si>
  <si>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</si>
  <si>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</si>
  <si>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</si>
  <si>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</si>
  <si>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</si>
  <si>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</si>
  <si>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</si>
  <si>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</si>
  <si>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</si>
  <si>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</si>
  <si>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</si>
  <si>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</si>
  <si>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</si>
  <si>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</si>
  <si>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</si>
  <si>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</si>
  <si>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</si>
  <si>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</si>
  <si>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</si>
  <si>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</si>
  <si>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</si>
  <si>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</si>
  <si>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</si>
  <si>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</si>
  <si>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</si>
  <si>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</si>
  <si>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</si>
  <si>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</si>
  <si>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</si>
  <si>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</si>
  <si>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</si>
  <si>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</si>
  <si>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</si>
  <si>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</si>
  <si>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</si>
  <si>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</si>
  <si>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</si>
  <si>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</si>
  <si>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</si>
  <si>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</si>
  <si>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</si>
  <si>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</si>
  <si>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</si>
  <si>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</si>
  <si>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</si>
  <si>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</si>
  <si>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</si>
  <si>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</si>
  <si>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</si>
  <si>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</si>
  <si>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</si>
  <si>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</si>
  <si>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</si>
  <si>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</si>
  <si>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</si>
  <si>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</si>
  <si>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</si>
  <si>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</si>
  <si>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</si>
  <si>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</si>
  <si>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</si>
  <si>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</si>
  <si>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</si>
  <si>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</si>
  <si>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</si>
  <si>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</si>
  <si>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</si>
  <si>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</si>
  <si>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</si>
  <si>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</si>
  <si>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</si>
  <si>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</si>
  <si>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</si>
  <si>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</si>
  <si>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</si>
  <si>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</si>
  <si>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</si>
  <si>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</si>
  <si>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</si>
  <si>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</si>
  <si>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</si>
  <si>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</si>
  <si>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</si>
  <si>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</si>
  <si>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</si>
  <si>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</si>
  <si>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</si>
  <si>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</si>
  <si>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</si>
  <si>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</si>
  <si>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</si>
  <si>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</si>
  <si>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</si>
  <si>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</si>
  <si>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</si>
  <si>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</si>
  <si>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</si>
  <si>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</si>
  <si>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</si>
  <si>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</si>
  <si>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</si>
  <si>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</si>
  <si>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</si>
  <si>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</si>
  <si>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</si>
  <si>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</si>
  <si>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</si>
  <si>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</si>
  <si>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</si>
  <si>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</si>
  <si>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</si>
  <si>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</si>
  <si>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</si>
  <si>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</si>
  <si>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</si>
  <si>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</si>
  <si>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</si>
  <si>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</si>
  <si>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</si>
  <si>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</si>
  <si>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</si>
  <si>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</si>
  <si>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</si>
  <si>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</si>
  <si>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</si>
  <si>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</si>
  <si>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</si>
  <si>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</si>
  <si>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</si>
  <si>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</si>
  <si>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</si>
  <si>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</si>
  <si>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</si>
  <si>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</si>
  <si>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</si>
  <si>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</si>
  <si>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</si>
  <si>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</si>
  <si>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</si>
  <si>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</si>
  <si>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</si>
  <si>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</si>
  <si>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</si>
  <si>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</si>
  <si>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</si>
  <si>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</si>
  <si>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</si>
  <si>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</si>
  <si>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</si>
  <si>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</si>
  <si>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</si>
  <si>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</si>
  <si>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</si>
  <si>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</si>
  <si>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</si>
  <si>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</si>
  <si>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</si>
  <si>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</si>
  <si>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</si>
  <si>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</si>
  <si>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</si>
  <si>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</si>
  <si>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</si>
  <si>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</si>
  <si>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</si>
  <si>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</si>
  <si>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</si>
  <si>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</si>
  <si>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</si>
  <si>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</si>
  <si>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</si>
  <si>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</si>
  <si>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</si>
  <si>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</si>
  <si>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</si>
  <si>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</si>
  <si>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</si>
  <si>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</si>
  <si>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</si>
  <si>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</si>
  <si>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</si>
  <si>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</si>
  <si>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</si>
  <si>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</si>
  <si>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</si>
  <si>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</si>
  <si>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</si>
  <si>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</si>
  <si>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</si>
  <si>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</si>
  <si>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</si>
  <si>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</si>
  <si>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</si>
  <si>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</si>
  <si>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</si>
  <si>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</si>
  <si>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</si>
  <si>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</si>
  <si>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</si>
  <si>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</si>
  <si>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</si>
  <si>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</si>
  <si>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</si>
  <si>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</si>
  <si>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</si>
  <si>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</si>
  <si>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</si>
  <si>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</si>
  <si>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</si>
  <si>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</si>
  <si>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</si>
  <si>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</si>
  <si>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</si>
  <si>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</si>
  <si>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</si>
  <si>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</si>
  <si>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</si>
  <si>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</si>
  <si>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</si>
  <si>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</si>
  <si>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</si>
  <si>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</si>
  <si>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</si>
  <si>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</si>
  <si>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</si>
  <si>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</si>
  <si>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</si>
  <si>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</si>
  <si>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</si>
  <si>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</si>
  <si>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</si>
  <si>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</si>
  <si>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</si>
  <si>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</si>
  <si>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</si>
  <si>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</si>
  <si>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</si>
  <si>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</si>
  <si>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</si>
  <si>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</si>
  <si>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</si>
  <si>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</si>
  <si>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</si>
  <si>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</si>
  <si>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</si>
  <si>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</si>
  <si>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</si>
  <si>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</si>
  <si>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</si>
  <si>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</si>
  <si>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</si>
  <si>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</si>
  <si>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</si>
  <si>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</si>
  <si>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</si>
  <si>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</si>
  <si>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</si>
  <si>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</si>
  <si>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</si>
  <si>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</si>
  <si>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</si>
  <si>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</si>
  <si>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</si>
  <si>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</si>
  <si>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</si>
  <si>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</si>
  <si>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</si>
  <si>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</si>
  <si>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</si>
  <si>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</si>
  <si>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</si>
  <si>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</si>
  <si>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</si>
  <si>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</si>
  <si>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</si>
  <si>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</si>
  <si>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</si>
  <si>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</si>
  <si>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</si>
  <si>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</si>
  <si>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</si>
  <si>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</si>
  <si>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</si>
  <si>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</si>
  <si>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</si>
  <si>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</si>
  <si>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</si>
  <si>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</si>
  <si>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</si>
  <si>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</si>
  <si>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</si>
  <si>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</si>
  <si>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</si>
  <si>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</si>
  <si>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</si>
  <si>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</si>
  <si>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</si>
  <si>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</si>
  <si>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</si>
  <si>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</si>
  <si>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</si>
  <si>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</si>
  <si>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</si>
  <si>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</si>
  <si>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</si>
  <si>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</si>
  <si>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</si>
  <si>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</si>
  <si>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</si>
  <si>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</si>
  <si>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</si>
  <si>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</si>
  <si>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</si>
  <si>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</si>
  <si>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</si>
  <si>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</si>
  <si>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</si>
  <si>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</si>
  <si>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</si>
  <si>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</si>
  <si>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</si>
  <si>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</si>
  <si>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</si>
  <si>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</si>
  <si>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</si>
  <si>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</si>
  <si>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</si>
  <si>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</si>
  <si>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</si>
  <si>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</si>
  <si>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</si>
  <si>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</si>
  <si>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</si>
  <si>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</si>
  <si>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</si>
  <si>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</si>
  <si>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</si>
  <si>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</si>
  <si>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</si>
  <si>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</si>
  <si>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</si>
  <si>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</si>
  <si>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</si>
  <si>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</si>
  <si>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</si>
  <si>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</si>
  <si>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</si>
  <si>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</si>
  <si>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</si>
  <si>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</si>
  <si>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</si>
  <si>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</si>
  <si>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</si>
  <si>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</si>
  <si>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</si>
  <si>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</si>
  <si>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</si>
  <si>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</si>
  <si>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</si>
  <si>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</si>
  <si>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</si>
  <si>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</si>
  <si>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</si>
  <si>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</si>
  <si>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</si>
  <si>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</si>
  <si>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</si>
  <si>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</si>
  <si>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</si>
  <si>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</si>
  <si>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</si>
  <si>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</si>
  <si>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</si>
  <si>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</si>
  <si>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</si>
  <si>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</si>
  <si>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</si>
  <si>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</si>
  <si>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</si>
  <si>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</si>
  <si>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</si>
  <si>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</si>
  <si>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</si>
  <si>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</si>
  <si>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</si>
  <si>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</si>
  <si>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</si>
  <si>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</si>
  <si>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</si>
  <si>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</si>
  <si>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</si>
  <si>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</si>
  <si>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</si>
  <si>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</si>
  <si>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</si>
  <si>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</si>
  <si>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</si>
  <si>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</si>
  <si>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</si>
  <si>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</si>
  <si>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</si>
  <si>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</si>
  <si>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</si>
  <si>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</si>
  <si>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</si>
  <si>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</si>
  <si>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</si>
  <si>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</si>
  <si>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</si>
  <si>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</si>
  <si>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</si>
  <si>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</si>
  <si>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</si>
  <si>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</si>
  <si>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</si>
  <si>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</si>
  <si>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</si>
  <si>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</si>
  <si>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</si>
  <si>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</si>
  <si>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</si>
  <si>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</si>
  <si>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</si>
  <si>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</si>
  <si>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</si>
  <si>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</si>
  <si>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</si>
  <si>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</si>
  <si>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</si>
  <si>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</si>
  <si>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</si>
  <si>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</si>
  <si>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</si>
  <si>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</si>
  <si>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</si>
  <si>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</si>
  <si>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</si>
  <si>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</si>
  <si>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</si>
  <si>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</si>
  <si>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</si>
  <si>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</si>
  <si>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</si>
  <si>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</si>
  <si>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</si>
  <si>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</si>
  <si>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</si>
  <si>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</si>
  <si>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</si>
  <si>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</si>
  <si>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</si>
  <si>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</si>
  <si>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</si>
  <si>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</si>
  <si>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</si>
  <si>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</si>
  <si>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</si>
  <si>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</si>
  <si>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</si>
  <si>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</si>
  <si>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</si>
  <si>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</si>
  <si>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</si>
  <si>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</si>
  <si>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</si>
  <si>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</si>
  <si>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</si>
  <si>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</si>
  <si>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</si>
  <si>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</si>
  <si>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</si>
  <si>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</si>
  <si>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</si>
  <si>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</si>
  <si>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</si>
  <si>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</si>
  <si>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</si>
  <si>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</si>
  <si>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</si>
  <si>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</si>
  <si>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</si>
  <si>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</si>
  <si>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</si>
  <si>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</si>
  <si>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</si>
  <si>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</si>
  <si>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</si>
  <si>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</si>
  <si>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</si>
  <si>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</si>
  <si>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</si>
  <si>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</si>
  <si>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</si>
  <si>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</si>
  <si>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</si>
  <si>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</si>
  <si>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</si>
  <si>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</si>
  <si>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</si>
  <si>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</si>
  <si>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</si>
  <si>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</si>
  <si>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</si>
  <si>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</si>
  <si>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</si>
  <si>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</si>
  <si>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</si>
  <si>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</si>
  <si>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</si>
  <si>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</si>
  <si>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</si>
  <si>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</si>
  <si>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</si>
  <si>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</si>
  <si>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</si>
  <si>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</si>
  <si>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</si>
  <si>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</si>
  <si>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</si>
  <si>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</si>
  <si>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</si>
  <si>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</si>
  <si>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</si>
  <si>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</si>
  <si>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</si>
  <si>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</si>
  <si>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</si>
  <si>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</si>
  <si>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</si>
  <si>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</si>
  <si>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</si>
  <si>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</si>
  <si>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</si>
  <si>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</si>
  <si>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</si>
  <si>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</si>
  <si>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</si>
  <si>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</si>
  <si>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</si>
  <si>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</si>
  <si>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</si>
  <si>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</si>
  <si>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</si>
  <si>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</si>
  <si>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</si>
  <si>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</si>
  <si>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</si>
  <si>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</si>
  <si>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</si>
  <si>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</si>
  <si>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</si>
  <si>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</si>
  <si>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</si>
  <si>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</si>
  <si>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</si>
  <si>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</si>
  <si>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</si>
  <si>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</si>
  <si>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</si>
  <si>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</si>
  <si>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</si>
  <si>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</si>
  <si>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</si>
  <si>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</si>
  <si>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</si>
  <si>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</si>
  <si>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</si>
  <si>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</si>
  <si>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</si>
  <si>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</si>
  <si>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</si>
  <si>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</si>
  <si>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</si>
  <si>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</si>
  <si>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</si>
  <si>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</si>
  <si>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</si>
  <si>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</si>
  <si>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</si>
  <si>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</si>
  <si>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</si>
  <si>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</si>
  <si>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</si>
  <si>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</si>
  <si>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</si>
  <si>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</si>
  <si>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</si>
  <si>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</si>
  <si>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</si>
  <si>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</si>
  <si>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</si>
  <si>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</si>
  <si>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</si>
  <si>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</si>
  <si>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</si>
  <si>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</si>
  <si>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</si>
  <si>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</si>
  <si>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</si>
  <si>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</si>
  <si>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</si>
  <si>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</si>
  <si>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</si>
  <si>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</si>
  <si>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</si>
  <si>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</si>
  <si>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</si>
  <si>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</si>
  <si>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</si>
  <si>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</si>
  <si>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</si>
  <si>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</si>
  <si>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</si>
  <si>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</si>
  <si>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</si>
  <si>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</si>
  <si>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</si>
  <si>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</si>
  <si>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</si>
  <si>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</si>
  <si>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</si>
  <si>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</si>
  <si>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</si>
  <si>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</si>
  <si>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</si>
  <si>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</si>
  <si>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</si>
  <si>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</si>
  <si>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</si>
  <si>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</si>
  <si>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</si>
  <si>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</si>
  <si>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</si>
  <si>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</si>
  <si>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</si>
  <si>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</si>
  <si>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</si>
  <si>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</si>
  <si>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</si>
  <si>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</si>
  <si>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</si>
  <si>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</si>
  <si>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</si>
  <si>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</si>
  <si>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</si>
  <si>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</si>
  <si>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</si>
  <si>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</si>
  <si>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</si>
  <si>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</si>
  <si>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</si>
  <si>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</si>
  <si>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</si>
  <si>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</si>
  <si>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</si>
  <si>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</si>
  <si>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</si>
  <si>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</si>
  <si>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</si>
  <si>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</si>
  <si>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</si>
  <si>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</si>
  <si>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</si>
  <si>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</si>
  <si>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</si>
  <si>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</si>
  <si>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</si>
  <si>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</si>
  <si>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</si>
  <si>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</si>
  <si>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</si>
  <si>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</si>
  <si>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</si>
  <si>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</si>
  <si>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</si>
  <si>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</si>
  <si>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</si>
  <si>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</si>
  <si>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</si>
  <si>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</si>
  <si>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</si>
  <si>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</si>
  <si>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</si>
  <si>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</si>
  <si>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</si>
  <si>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</si>
  <si>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</si>
  <si>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</si>
  <si>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</si>
  <si>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</si>
  <si>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</si>
  <si>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</si>
  <si>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</si>
  <si>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</si>
  <si>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</si>
  <si>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</si>
  <si>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</si>
  <si>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</si>
  <si>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</si>
  <si>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</si>
  <si>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</si>
  <si>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</si>
  <si>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</si>
  <si>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</si>
  <si>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</si>
  <si>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</si>
  <si>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</si>
  <si>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</si>
  <si>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</si>
  <si>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</si>
  <si>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</si>
  <si>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</si>
  <si>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</si>
  <si>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</si>
  <si>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</si>
  <si>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</si>
  <si>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</si>
  <si>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</si>
  <si>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</si>
  <si>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</si>
  <si>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</si>
  <si>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</si>
  <si>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</si>
  <si>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</si>
  <si>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</si>
  <si>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</si>
  <si>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</si>
  <si>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</si>
  <si>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</si>
  <si>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</si>
  <si>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</si>
  <si>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</si>
  <si>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</si>
  <si>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</si>
  <si>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</si>
  <si>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</si>
  <si>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</si>
  <si>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</si>
  <si>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</si>
  <si>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</si>
  <si>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</si>
  <si>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</si>
  <si>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</si>
  <si>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</si>
  <si>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</si>
  <si>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</si>
  <si>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</si>
  <si>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</si>
  <si>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</si>
  <si>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</si>
  <si>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</si>
  <si>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</si>
  <si>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</si>
  <si>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</si>
  <si>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</si>
  <si>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</si>
  <si>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</si>
  <si>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</si>
  <si>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</si>
  <si>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</si>
  <si>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</si>
  <si>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</si>
  <si>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</si>
  <si>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</si>
  <si>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</si>
  <si>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</si>
  <si>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</si>
  <si>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</si>
  <si>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</si>
  <si>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</si>
  <si>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</si>
  <si>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</si>
  <si>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</si>
  <si>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</si>
  <si>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</si>
  <si>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</si>
  <si>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</si>
  <si>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</si>
  <si>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</si>
  <si>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</si>
  <si>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</si>
  <si>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</si>
  <si>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</si>
  <si>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</si>
  <si>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</si>
  <si>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</si>
  <si>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</si>
  <si>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</si>
  <si>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</si>
  <si>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</si>
  <si>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</si>
  <si>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</si>
  <si>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</si>
  <si>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</si>
  <si>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</si>
  <si>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</si>
  <si>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</si>
  <si>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</si>
  <si>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</si>
  <si>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</si>
  <si>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</si>
  <si>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</si>
  <si>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</si>
  <si>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</si>
  <si>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</si>
  <si>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</si>
  <si>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</si>
  <si>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</si>
  <si>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</si>
  <si>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</si>
  <si>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</si>
  <si>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</si>
  <si>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</si>
  <si>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</si>
  <si>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</si>
  <si>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</si>
  <si>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</si>
  <si>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</si>
  <si>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</si>
  <si>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</si>
  <si>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</si>
  <si>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</si>
  <si>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</si>
  <si>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</si>
  <si>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</si>
  <si>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</si>
  <si>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</si>
  <si>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</si>
  <si>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</si>
  <si>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</si>
  <si>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</si>
  <si>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</si>
  <si>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</si>
  <si>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</si>
  <si>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</si>
  <si>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</si>
  <si>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</si>
  <si>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</si>
  <si>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</si>
  <si>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</si>
  <si>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</si>
  <si>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</si>
  <si>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</si>
  <si>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</si>
  <si>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</si>
  <si>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</si>
  <si>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</si>
  <si>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</si>
  <si>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</si>
  <si>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</si>
  <si>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</si>
  <si>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</si>
  <si>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</si>
  <si>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</si>
  <si>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</si>
  <si>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</si>
  <si>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</si>
  <si>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</si>
  <si>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</si>
  <si>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</si>
  <si>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</si>
  <si>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</si>
  <si>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</si>
  <si>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</si>
  <si>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</si>
  <si>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</si>
  <si>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</si>
  <si>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</si>
  <si>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</si>
  <si>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</si>
  <si>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</si>
  <si>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</si>
  <si>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</si>
  <si>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</si>
  <si>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</si>
  <si>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</si>
  <si>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</si>
  <si>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</si>
  <si>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</si>
  <si>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</si>
  <si>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</si>
  <si>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</si>
  <si>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</si>
  <si>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</si>
  <si>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</si>
  <si>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</si>
  <si>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</si>
  <si>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</si>
  <si>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</si>
  <si>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</si>
  <si>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</si>
  <si>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</si>
  <si>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</si>
  <si>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</si>
  <si>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</si>
  <si>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</si>
  <si>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</si>
  <si>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</si>
  <si>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</si>
  <si>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</si>
  <si>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</si>
  <si>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</si>
  <si>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</si>
  <si>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</si>
  <si>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</si>
  <si>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</si>
  <si>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</si>
  <si>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</si>
  <si>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</si>
  <si>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</si>
  <si>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</si>
  <si>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</si>
  <si>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</si>
  <si>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</si>
  <si>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</si>
  <si>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</si>
  <si>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</si>
  <si>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</si>
  <si>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</si>
  <si>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</si>
  <si>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</si>
  <si>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</si>
  <si>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</si>
  <si>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</si>
  <si>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</si>
  <si>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</si>
  <si>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</si>
  <si>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</si>
  <si>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</si>
  <si>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</si>
  <si>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</si>
  <si>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</si>
  <si>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</si>
  <si>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</si>
  <si>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</si>
  <si>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</si>
  <si>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</si>
  <si>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</si>
  <si>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</si>
  <si>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</si>
  <si>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</si>
  <si>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</si>
  <si>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</si>
  <si>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</si>
  <si>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</si>
  <si>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</si>
  <si>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</si>
  <si>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</si>
  <si>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</si>
  <si>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</si>
  <si>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</si>
  <si>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</si>
  <si>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</si>
  <si>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</si>
  <si>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</si>
  <si>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</si>
  <si>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</si>
  <si>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</si>
  <si>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</si>
  <si>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</si>
  <si>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</si>
  <si>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</si>
  <si>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</si>
  <si>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</si>
  <si>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</si>
  <si>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</si>
  <si>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</si>
  <si>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</si>
  <si>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</si>
  <si>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</si>
  <si>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</si>
  <si>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</si>
  <si>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</si>
  <si>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</si>
  <si>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</si>
  <si>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</si>
  <si>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</si>
  <si>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</si>
  <si>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</si>
  <si>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</si>
  <si>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</si>
  <si>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</si>
  <si>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</si>
  <si>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</si>
  <si>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</si>
  <si>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</si>
  <si>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</si>
  <si>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</si>
  <si>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</si>
  <si>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</si>
  <si>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</si>
  <si>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</si>
  <si>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</si>
  <si>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</si>
  <si>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</si>
  <si>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</si>
  <si>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</si>
  <si>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</si>
  <si>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</si>
  <si>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</si>
  <si>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</si>
  <si>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</si>
  <si>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</si>
  <si>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</si>
  <si>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</si>
  <si>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</si>
  <si>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</si>
  <si>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</si>
  <si>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</si>
  <si>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</si>
  <si>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</si>
  <si>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</si>
  <si>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</si>
  <si>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</si>
  <si>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</si>
  <si>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</si>
  <si>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</si>
  <si>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</si>
  <si>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</si>
  <si>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</si>
  <si>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</si>
  <si>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</si>
  <si>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</si>
  <si>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</si>
  <si>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</si>
  <si>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</si>
  <si>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</si>
  <si>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</si>
  <si>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</si>
  <si>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</si>
  <si>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</si>
  <si>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</si>
  <si>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</si>
  <si>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</si>
  <si>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</si>
  <si>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</si>
  <si>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</si>
  <si>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</si>
  <si>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</si>
  <si>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</si>
  <si>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</si>
  <si>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</si>
  <si>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</si>
  <si>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</si>
  <si>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</si>
  <si>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</si>
  <si>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</si>
  <si>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</si>
  <si>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</si>
  <si>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</si>
  <si>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</si>
  <si>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</si>
  <si>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</si>
  <si>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</si>
  <si>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</si>
  <si>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</si>
  <si>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</si>
  <si>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</si>
  <si>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</si>
  <si>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</si>
  <si>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</si>
  <si>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</si>
  <si>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</si>
  <si>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</si>
  <si>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</si>
  <si>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</si>
  <si>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</si>
  <si>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</si>
  <si>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</si>
  <si>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</si>
  <si>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</si>
  <si>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</si>
  <si>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</si>
  <si>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</si>
  <si>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</si>
  <si>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</si>
  <si>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</si>
  <si>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</si>
  <si>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</si>
  <si>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</si>
  <si>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</si>
  <si>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</si>
  <si>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</si>
  <si>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</si>
  <si>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</si>
  <si>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</si>
  <si>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</si>
  <si>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</si>
  <si>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</si>
  <si>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</si>
  <si>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</si>
  <si>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</si>
  <si>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</si>
  <si>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</si>
  <si>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</si>
  <si>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</si>
  <si>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</si>
  <si>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</si>
  <si>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</si>
  <si>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</si>
  <si>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</si>
  <si>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</si>
  <si>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</si>
  <si>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</si>
  <si>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</si>
  <si>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</si>
  <si>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</si>
  <si>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</si>
  <si>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</si>
  <si>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</si>
  <si>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</si>
  <si>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</si>
  <si>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</si>
  <si>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</si>
  <si>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</si>
  <si>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</si>
  <si>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</si>
  <si>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</si>
  <si>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</si>
  <si>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</si>
  <si>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</si>
  <si>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</si>
  <si>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</si>
  <si>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</si>
  <si>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</si>
  <si>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</si>
  <si>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</si>
  <si>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</si>
  <si>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</si>
  <si>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</si>
  <si>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</si>
  <si>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</si>
  <si>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</si>
  <si>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</si>
  <si>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</si>
  <si>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</si>
  <si>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</si>
  <si>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</si>
  <si>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</si>
  <si>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</si>
  <si>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</si>
  <si>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</si>
  <si>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</si>
  <si>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</si>
  <si>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</si>
  <si>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</si>
  <si>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</si>
  <si>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</si>
  <si>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</si>
  <si>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</si>
  <si>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</si>
  <si>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</si>
  <si>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</si>
  <si>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</si>
  <si>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</si>
  <si>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</si>
  <si>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</si>
  <si>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</si>
  <si>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</si>
  <si>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</si>
  <si>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</si>
  <si>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</si>
  <si>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</si>
  <si>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</si>
  <si>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</si>
  <si>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</si>
  <si>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</si>
  <si>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</si>
  <si>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</si>
  <si>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</si>
  <si>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</si>
  <si>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</si>
  <si>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</si>
  <si>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</si>
  <si>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</si>
  <si>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</si>
  <si>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</si>
  <si>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</si>
  <si>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</si>
  <si>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</si>
  <si>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</si>
  <si>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</si>
  <si>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</si>
  <si>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</si>
  <si>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</si>
  <si>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</si>
  <si>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</si>
  <si>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</si>
  <si>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</si>
  <si>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</si>
  <si>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</si>
  <si>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</si>
  <si>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</si>
  <si>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</si>
  <si>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</si>
  <si>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</si>
  <si>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</si>
  <si>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</si>
  <si>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</si>
  <si>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</si>
  <si>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</si>
  <si>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</si>
  <si>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</si>
  <si>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</si>
  <si>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</si>
  <si>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</si>
  <si>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</si>
  <si>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ETA 30 km</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</si>
  <si>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</si>
  <si>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</si>
  <si>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</si>
  <si>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</si>
  <si>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</si>
  <si>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</si>
  <si>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</si>
  <si>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</si>
  <si>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 xml:space="preserve">site was Night access issue as site on deep valleys or high mountains / EM team at site TS </t>
  </si>
  <si>
    <t xml:space="preserve"> PCM-20251004-00000333 </t>
  </si>
  <si>
    <t>jed0170</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</si>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</sst>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tabSelected="1"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271.37001469907409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45934.318440740739</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45934.318440740739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45934.318440740739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45934.318440740739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45934.318440740739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45934.318440740739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45934.318440740739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45934.318440740739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45934.318440740739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45934.318440740739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45934.318440740739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45934.318440740739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45934.318440740739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45934.318440740739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45934.318440740739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45934.318440740739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45934.318440740739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45934.318440740739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45934.318440740739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45934.318440740739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45934.318440740739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45934.318440740739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45934.318440740739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45934.318440740739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45934.318440740739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45934.318440740739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45934.318440740739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45934.318440740739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45934.318440740739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45934.318440740739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45934.318440740739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45934.318440740739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45934.318440740739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45934.318440740739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45934.318440740739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45934.318440740739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45934.318440740739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45934.318440740739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45934.318440740739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45934.318440740739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45934.318440740739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45934.318440740739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45934.318440740739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45934.318440740739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45934.318440740739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45934.318440740739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45934.318440740739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45934.318440740739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45934.318440740739</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0DE440F7-487B-481B-8F0E-24E71007D96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242.66665821758943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127.59135729166883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109.31860266203876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0.13787349536869442</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3.0882754632330034E-2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R2</v>
      </c>
      <c r="C8" s="18"/>
      <c r="D8" s="18" t="s">
        <v>30519</v>
      </c>
      <c r="E8" s="131"/>
      <c r="F8" s="132"/>
      <c r="G8" s="133">
        <f ca="1">IFERROR(NOW()-F8,"-")</f>
        <v>45934.318440625</v>
      </c>
      <c r="H8" s="132"/>
      <c r="I8" s="18" t="str">
        <f>IFERROR(VLOOKUP(D8,DB!A:F,6,0),"")</f>
        <v>SCECO</v>
      </c>
      <c r="J8" s="18" t="str">
        <f>IFERROR(VLOOKUP(D8,DB!A:G,7,0),"")</f>
        <v>In progress</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45934.318440625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45934.318440625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45934.318440625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45934.318440625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45934.318440625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45934.318440625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45934.318440625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45934.318440625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45934.318440625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45934.318440625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45934.318440625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45934.318440625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45934.318440625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45934.318440625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45934.318440625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45934.318440625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45934.318440625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45934.318440625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45934.318440625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45934.318440625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45934.318440625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45934.318440625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45934.318440625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45934.318440625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45934.318440625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45934.318440625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45934.318440625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45934.318440625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45934.318440625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45934.318440625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45934.318440625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45934.318440625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45934.318440625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45934.318440625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45934.318440625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45934.318440625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45934.318440625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45934.318440625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45934.318440625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45934.318440625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45934.318440625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45934.318440625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45934.318440625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45934.318440625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45934.318440625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45934.318440625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45934.318440625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45934.318440625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45934.318440625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45934.318440625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45934.318440625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45934.318440625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45934.318440625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45934.318440625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45934.318440625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45934.318440625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45934.318440625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45934.318440625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45934.318440625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45934.318440625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45934.318440625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45934.318440625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45934.318440625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45934.318440625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45934.318440625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45934.318440625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45934.318440625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45934.318440625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45934.318440625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45934.318440625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45934.318440625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45934.318440625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45934.318440625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45934.318440625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45934.318440625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45934.318440625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45934.318440625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45934.318440625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45934.318440625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45934.318440625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45934.318440625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45934.318440625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45934.318440625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45934.318440625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45934.318440625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45934.318440625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45934.318440625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45934.318440625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45934.318440625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45934.318440625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45934.318440625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45934.318440625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45934.318440625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45934.318440625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45934.318440625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45934.318440625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45934.318440625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45934.318440625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45934.318440625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45934.318440625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45934.318440625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45934.318440625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45934.318440625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45934.318440625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45934.318440625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45934.318440625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45934.318440625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45934.318440625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45934.318440625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45934.318440625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45934.318440625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45934.318440625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45934.318440625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45934.318440625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45934.318440625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45934.318440625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45934.318440625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45934.318440625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45934.318440625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45934.318440625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45934.318440625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45934.318440625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45934.318440625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45934.318440625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45934.318440625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45934.318440625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45934.318440625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45934.318440625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45934.318440625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45934.318440625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45934.318440625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45934.318440625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45934.318440625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45934.318440625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45934.318440625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45934.318440625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45934.318440625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45934.318440625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45934.318440625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45934.318440625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45934.318440625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45934.318440625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45934.318440625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45934.318440625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45934.318440625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45934.318440625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45934.318440625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45934.318440625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45934.318440625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45934.318440625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45934.318440625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45934.318440625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45934.318440625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45934.318440625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45934.318440625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45934.318440625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45934.318440625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45934.318440625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45934.318440625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45934.318440625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45934.318440625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45934.318440625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45934.318440625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45934.318440625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45934.318440625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45934.318440625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45934.318440625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45934.318440625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45934.318440625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45934.318440625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45934.318440625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45934.318440625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45934.318440625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45934.318440625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45934.318440625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45934.318440625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45934.318440625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45934.318440625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45934.318440625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45934.318440625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45934.318440625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45934.318440625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45934.318440625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45934.318440625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45934.318440625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45934.318440625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45934.318440625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45934.318440625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45934.318440625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45934.318440625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45934.318440625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45934.318440625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45934.318440625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45934.318440625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45934.318440625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45934.318440625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45934.318440625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45934.318440625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45934.318440625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45934.318440625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45934.318440625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45934.318440625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45934.318440625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45934.318440625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45934.318440625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45934.318440625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45934.318440625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45934.318440625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45934.318440625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45934.318440625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45934.318440625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45934.318440625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45934.318440625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45934.318440625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45934.318440625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45934.318440625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45934.318440625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45934.318440625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45934.318440625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45934.318440625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45934.318440625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45934.318440625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45934.318440625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45934.318440625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45934.318440625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45934.318440625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45934.318440625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45934.318440625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45934.318440625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45934.318440625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45934.318440625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45934.318440625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45934.318440625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45934.318440625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45934.318440625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45934.318440625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45934.318440625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45934.318440625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45934.318440625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45934.318440625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45934.318440625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45934.318440625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45934.318440625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45934.318440625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45934.318440625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45934.318440625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45934.318440625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45934.318440625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45934.318440625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45934.318440625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45934.318440625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45934.318440625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45934.318440625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45934.318440625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45934.318440625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45934.318440625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45934.318440625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45934.318440625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45934.318440625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45934.318440625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45934.318440625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45934.318440625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45934.318440625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45934.318440625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45934.318440625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45934.318440625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45934.318440625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45934.318440625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45934.318440625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45934.318440625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45934.318440625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45934.318440625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45934.318440625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45934.318440625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45934.318440625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45934.318440625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45934.318440625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45934.318440625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45934.318440625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45934.318440625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45934.318440625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45934.318440625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45934.318440625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45934.318440625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45934.318440625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45934.318440625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45934.318440625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45934.318440625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45934.318440625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45934.318440625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45934.318440625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45934.318440625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45934.318440625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45934.318440625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45934.318440625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45934.318440625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45934.318440625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45934.318440625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45934.318440625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45934.318440625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45934.318440625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45934.318440625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45934.318440625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45934.318440625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45934.318440625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45934.318440625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45934.318440625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45934.318440625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45934.318440625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45934.318440625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45934.318440625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45934.318440625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45934.318440625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45934.318440625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45934.318440625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45934.318440625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45934.318440625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45934.318440625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45934.318440625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39045</v>
      </c>
      <c r="F2" s="20"/>
      <c r="G2" s="21">
        <f t="shared" ref="G2:G60" ca="1" si="0">IFERROR(NOW()-F2,"-")</f>
        <v>45934.318440625</v>
      </c>
      <c r="H2" s="142">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45934.318440625</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45934.318440625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45934.318440625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45934.318440625</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45934.318440625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45934.318440625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45934.318440625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45934.318440625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45934.318440625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45934.318440625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45934.318440625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45934.318440625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45934.318440625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45934.318440625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45934.318440625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45934.318440625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45934.318440625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45934.318440625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45934.318440625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45934.318440625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45934.318440625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45934.318440625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45934.318440625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45934.318440625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45934.318440625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45934.318440625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45934.318440625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45934.318440625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45934.318440625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45934.318440625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45934.318440625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45934.318440625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45934.318440625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45934.318440625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45934.318440625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45934.318440625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45934.318440625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45934.318440625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45934.318440625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45934.318440625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45934.318440625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45934.318440625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45934.318440625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45934.318440625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45934.318440625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45934.318440625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45934.318440625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45934.318440625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45934.318440625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45934.318440625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45934.318440625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45934.318440625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45934.318440625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45934.318440625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45934.318440625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45934.318440625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45934.318440625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45934.318440625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45934.318440625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45934.318440625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45934.318440625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45934.318440625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45934.318440625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45934.318440625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45934.318440625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45934.318440625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45934.318440625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45934.318440625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45934.318440625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45934.318440625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45934.318440625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45934.318440625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45934.318440625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45934.318440625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45934.318440625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45934.318440625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45934.318440625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45934.318440625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45934.318440625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45934.318440625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45934.318440625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45934.318440625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45934.318440625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45934.318440625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45934.318440625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45934.318440625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45934.318440625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45934.318440625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45934.318440625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45934.318440625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45934.318440625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45934.318440625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45934.318440625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45934.318440625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45934.318440625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45934.318440625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45934.318440625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45934.318440625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45934.318440625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45934.318440625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45934.318440625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45934.318440625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45934.318440625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45934.318440625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45934.318440625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45934.318440625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45934.318440625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45934.318440625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45934.318440625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45934.318440625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45934.318440625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45934.318440625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45934.318440625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45934.318440625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45934.318440625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45934.318440625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45934.318440625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45934.318440625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45934.318440625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45934.318440625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45934.318440625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45934.318440625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45934.318440625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45934.318440625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45934.318440625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45934.318440625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45934.318440625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45934.318440625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45934.318440625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45934.318440625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45934.318440625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45934.318440625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45934.318440625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45934.318440625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45934.318440625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45934.318440625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45934.318440625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45934.318440625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45934.318440625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45934.318440625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45934.318440625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45934.318440625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45934.318440625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45934.318440625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45934.318440625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45934.318440625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45934.318440625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45934.318440625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45934.318440625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45934.318440625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45934.318440625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45934.318440625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45934.318440625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45934.318440625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45934.318440625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45934.318440625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45934.318440625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45934.318440625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45934.318440625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45934.318440625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45934.318440625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45934.318440625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45934.318440625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45934.318440625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45934.318440625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45934.318440625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45934.318440625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45934.318440625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45934.318440625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45934.318440625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45934.318440625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45934.318440625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45934.318440625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45934.318440625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45934.318440625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45934.318440625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45934.318440625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45934.318440625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45934.318440625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45934.318440625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45934.318440625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45934.318440625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45934.318440625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45934.318440625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45934.318440625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45934.318440625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45934.318440625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45934.318440625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45934.318440625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45934.318440625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45934.318440625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45934.318440625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45934.318440625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45934.318440625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45934.318440625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45934.318440625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45934.318440625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45934.318440625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45934.318440625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45934.318440625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45934.318440625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45934.318440625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45934.318440625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45934.318440625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45934.318440625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45934.318440625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45934.318440625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45934.318440625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45934.318440625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45934.318440625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45934.318440625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45934.318440625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45934.318440625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45934.318440625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45934.318440625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45934.318440625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45934.318440625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45934.318440625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45934.318440625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45934.318440625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45934.318440625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45934.318440625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45934.318440625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45934.318440625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45934.318440625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45934.318440625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45934.318440625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45934.318440625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45934.318440625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45934.318440625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45934.318440625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45934.318440625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45934.318440625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45934.318440625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45934.318440625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45934.318440625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45934.318440625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45934.318440625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45934.318440625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45934.318440625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45934.318440625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45934.318440625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45934.318440625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45934.318440625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45934.318440625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45934.318440625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45934.318440625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45934.318440625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45934.318440625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45934.318440625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45934.318440625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45934.318440625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45934.318440625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45934.318440625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45934.318440625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45934.318440625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45934.318440625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45934.318440625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45934.318440625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45934.318440625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45934.318440625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45934.318440625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45934.318440625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45934.318440625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45934.318440625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45934.318440625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45934.318440625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45934.318440625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45934.318440625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45934.318440625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45934.318440625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45934.318440625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45934.318440625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45934.318440625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45934.318440625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45934.318440625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45934.318440625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45934.318440625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45934.318440625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45934.318440625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45934.318440625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45934.318440625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45934.318440625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45934.318440625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45934.318440625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45934.318440625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45934.318440625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45934.318440625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45934.318440625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45934.318440625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45934.318440625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45934.318440625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45934.318440625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45934.318440625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45934.318440625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45934.318440625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45934.318440625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45934.318440625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45934.318440625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45934.318440625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45934.318440625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45934.318440625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45934.318440625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45934.318440625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45934.318440625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45934.318440625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45934.318440625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45934.318440625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45934.318440625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45934.318440625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45934.318440625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45934.318440625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45934.318440625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45934.318440625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45934.318440625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45934.318440625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45934.318440625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45934.318440625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45934.318440625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45934.318440625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45934.318440625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45934.318440625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45934.318440625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45934.318440625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45934.318440625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45934.318440625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45934.318440625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45934.318440625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45934.318440625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45934.318440625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45934.318440625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45934.318440625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45934.318440625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45934.318440625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45934.318440625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45934.318440625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45934.318440625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45934.318440625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45934.318440625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45934.318440625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45934.318440625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45934.318440625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45934.318440625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45934.318440625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45934.318440625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45934.318440625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45934.318440625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45934.318440625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45934.318440625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45934.318440625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45934.318440625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45934.318440625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45934.318440625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45934.318440625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45934.318440625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45934.318440625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45934.318440625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45934.318440625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45934.318440625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45934.318440625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45934.318440625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45934.318440625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45934.318440625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45934.318440625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45934.318440625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45934.318440625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45934.318440625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45934.318440625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45934.318440625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45934.318440625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45934.318440625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45934.318440625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45934.318440625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45934.318440625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45934.318440625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45934.318440625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45934.318440625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45934.318440625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45934.318440625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45934.318440625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45934.318440625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45934.318440625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45934.318440625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45934.318440625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45934.318440625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45934.318440625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45934.318440625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45934.318440625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45934.318440625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45934.318440625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45934.318440625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45934.318440625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45934.318440625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45934.318440625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45934.318440625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45934.318440625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45934.318440625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45934.318440625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45934.318440625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45934.318440625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45934.318440625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45934.318440625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45934.318440625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45934.318440625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45934.318440625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45934.318440625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45934.318440625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45934.318440625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45934.318440625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45934.318440625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45934.318440625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45934.318440625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45934.318440625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45934.318440625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45934.318440625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45934.318440625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45934.318440625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45934.318440625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45934.318440625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45934.318440625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45934.318440625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45934.318440625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45934.318440625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45934.318440625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45934.318440625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45934.318440625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45934.318440625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45934.318440625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45934.318440625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45934.318440625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45934.318440625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45934.318440625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45934.318440625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45934.318440625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45934.318440625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45934.318440625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45934.318440625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45934.318440625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45934.318440625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45934.318440625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45934.318440625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45934.318440625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45934.318440625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45934.318440625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45934.318440625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45934.318440625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45934.318440625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45934.318440625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45934.318440625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45934.318440625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45934.318440625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45934.318440625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45934.318440625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45934.318440625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45934.318440625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45934.318440625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45934.318440625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45934.318440625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45934.318440625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45934.318440625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45934.318440625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45934.318440625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45934.318440625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45934.318440625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45934.318440625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45934.318440625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45934.318440625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45934.318440625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45934.318440625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45934.318440625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45934.318440625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45934.318440625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45934.318440625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45934.318440625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45934.318440625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45934.318440625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45934.318440625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45934.318440625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45934.318440625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45934.318440625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45934.318440625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45934.318440625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45934.318440625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45934.318440625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45934.318440625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45934.318440625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45934.318440625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45934.318440625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45934.318440625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45934.318440625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45934.318440625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45934.318440625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45934.318440625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45934.318440625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45934.318440625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45934.318440625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45934.318440625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45934.318440625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45934.318440625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45934.318440625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45934.318440625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45934.318440625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45934.318440625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45934.318440625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45934.318440625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45934.318440625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45934.318440625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45934.318440625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45934.318440625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45934.318440625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45934.318440625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45934.318440740739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45934.318440740739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45934.318440740739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45934.318440740739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45934.318440740739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45934.318440740739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45934.318440740739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45934.318440740739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45934.318440740739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45934.318440740739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45934.318440740739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45934.318440740739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45934.318440740739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45934.318440740739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45934.318440740739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45934.318440740739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45934.318440740739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45934.318440740739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45934.318440740739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45934.318440740739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45934.318440740739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45934.318440740739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45934.318440740739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45934.318440740739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45934.318440740739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45934.318440740739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45934.318440740739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45934.318440740739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45934.318440740739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45934.318440740739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45934.318440740739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45934.318440740739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45934.318440740739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45934.318440740739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45934.318440740739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45934.318440740739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45934.318440740739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45934.318440740739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45934.318440740739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45934.318440740739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45934.318440740739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45934.318440740739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45934.318440740739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45934.318440740739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45934.318440740739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45934.318440740739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45934.318440740739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45934.318440740739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45934.318440740739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45934.318440740739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45934.318440740739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45934.318440740739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45934.318440740739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45934.318440740739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45934.318440740739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45934.318440740739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45934.318440740739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45934.318440740739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45934.318440740739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45934.318440740739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45934.318440740739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45934.318440740739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45934.318440740739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45934.318440740739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45934.318440740739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45934.318440740739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45934.318440740739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45934.318440740739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45934.318440740739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45934.318440740739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45934.318440740739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45934.318440740739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45934.318440740739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45934.318440740739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45934.318440740739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45934.318440740739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45934.318440740739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45934.318440740739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45934.318440740739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45934.318440740739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45934.318440740739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45934.318440740739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45934.318440740739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45934.318440740739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45934.318440740739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45934.318440740739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45934.318440740739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45934.318440740739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45934.318440740739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45934.318440740739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45934.318440740739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45934.318440740739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45934.318440740739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45934.318440740739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45934.318440740739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45934.318440740739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45934.318440740739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45934.318440740739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45934.318440740739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45934.318440740739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45934.318440740739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45934.318440740739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45934.318440740739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45934.318440740739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45934.318440740739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45934.318440740739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45934.318440740739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45934.318440740739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45934.318440740739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45934.318440740739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45934.318440740739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45934.318440740739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45934.318440740739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45934.318440740739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45934.318440740739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45934.318440740739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45934.318440740739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45934.318440740739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45934.318440740739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45934.318440740739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45934.318440740739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45934.318440740739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45934.318440740739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45934.318440740739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45934.318440740739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45934.318440740739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45934.318440740739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45934.318440740739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45934.318440740739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45934.318440740739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45934.318440740739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45934.318440740739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45934.318440740739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45934.318440740739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45934.318440740739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45934.318440740739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45934.318440740739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45934.318440740739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45934.318440740739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45934.318440740739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45934.318440740739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45934.318440740739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45934.318440740739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45934.318440740739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45934.318440740739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45934.318440740739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45934.318440740739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45934.318440740739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45934.318440740739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45934.318440740739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45934.318440740739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45934.318440740739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45934.318440740739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45934.318440740739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45934.318440740739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45934.318440740739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45934.318440740739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45934.318440740739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45934.318440740739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45934.318440740739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45934.318440740739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45934.318440740739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45934.318440740739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45934.318440740739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45934.318440740739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45934.318440740739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45934.318440740739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45934.318440740739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45934.318440740739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45934.318440740739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45934.318440740739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45934.318440740739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45934.318440740739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45934.318440740739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45934.318440740739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45934.318440740739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45934.318440740739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45934.318440740739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45934.318440740739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45934.318440740739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45934.318440740739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45934.318440740739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45934.318440740739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45934.318440740739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45934.318440740739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45934.318440740739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45934.318440740739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45934.318440740739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45934.318440740739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45934.318440740739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45934.318440740739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45934.318440740739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45934.318440740739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45934.318440740739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45934.318440740739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45934.318440740739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45934.318440740739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45934.318440740739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45934.318440740739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45934.318440740739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45934.318440740739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45934.318440740739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45934.318440740739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45934.318440740739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45934.318440740739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45934.318440740739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45934.318440740739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45934.318440740739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45934.318440740739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45934.318440740739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45934.318440740739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45934.318440740739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45934.318440740739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45934.318440740739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45934.318440740739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45934.318440740739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45934.318440740739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45934.318440740739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45934.318440740739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45934.318440740739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45934.318440740739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45934.318440740739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45934.318440740739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45934.318440740739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45934.318440740739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45934.318440740739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45934.318440740739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45934.318440740739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45934.318440740739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45934.318440740739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45934.318440740739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45934.318440740739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45934.318440740739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45934.318440740739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45934.318440740739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45934.318440740739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45934.318440740739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45934.318440740739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45934.318440740739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45934.318440740739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45934.318440740739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45934.318440740739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45934.318440740739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45934.318440740739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45934.318440740739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45934.318440740739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45934.318440740739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45934.318440740739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45934.318440740739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45934.318440740739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45934.318440740739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45934.318440740739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45934.318440740739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45934.318440740739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45934.318440740739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45934.318440740739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45934.318440740739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45934.318440740739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45934.318440740739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45934.318440740739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45934.318440740739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45934.318440740739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45934.318440740739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45934.318440740739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45934.318440740739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45934.318440740739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45934.318440740739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45934.318440740739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45934.318440740739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45934.318440740739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45934.318440740739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45934.318440740739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45934.318440740739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45934.318440740739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45934.318440740739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45934.318440740739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45934.318440740739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45934.318440740739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45934.318440740739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45934.318440740739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45934.318440740739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45934.318440740739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45934.318440740739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45934.318440740739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45934.318440740739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45934.318440740739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45934.318440740739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45934.318440740739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45934.318440740739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45934.318440740739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45934.318440740739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45934.318440740739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45934.318440740739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45934.318440740739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45934.318440740739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45934.318440740739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45934.318440740739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45934.318440740739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45934.318440740739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45934.318440740739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45934.318440740739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45934.318440740739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45934.318440740739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45934.318440740739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45934.318440740739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45934.318440740739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45934.318440740739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45934.318440740739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45934.318440740739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45934.318440740739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45934.318440740739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45934.318440740739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45934.318440740739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45934.318440740739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45934.318440740739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45934.318440740739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45934.318440740739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45934.318440740739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45934.318440740739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45934.318440740739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45934.318440740739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45934.318440740739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45934.318440740739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45934.318440740739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45934.318440740739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45934.318440740739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45934.318440740739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45934.318440740739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45934.318440740739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45934.318440740739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45934.318440740739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45934.318440740739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45934.318440740739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45934.318440740739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45934.318440740739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45934.318440740739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45934.318440740739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45934.318440740739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45934.318440740739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45934.318440740739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45934.318440740739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45934.318440740739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45934.318440740739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45934.318440740739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45934.318440740739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45934.318440740739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45934.318440740739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45934.318440740739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45934.318440740739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45934.318440740739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45934.318440740739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45934.318440740739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45934.318440740739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45934.318440740739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45934.318440740739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45934.318440740739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45934.318440740739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45934.318440740739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45934.318440740739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45934.318440740739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45934.318440740739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45934.318440740739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45934.318440740739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45934.318440740739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45934.318440740739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45934.318440740739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45934.318440740739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45934.318440740739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45934.318440740739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45934.318440740739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45934.318440740739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45934.318440740739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45934.318440740739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45934.318440740739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45934.318440740739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45934.318440740739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45934.318440740739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45934.318440740739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45934.318440740739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45934.318440740739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45934.318440740739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45934.318440740739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45934.318440740739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45934.318440740739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45934.318440740739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45934.318440740739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45934.318440740739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45934.318440740739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45934.318440740739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45934.318440740739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45934.318440740739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45934.318440740739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45934.318440740739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45934.318440740739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45934.318440740739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45934.318440740739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45934.318440740739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45934.318440740739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45934.318440740739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45934.318440740739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45934.318440740739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45934.318440740739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45934.318440740739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45934.318440740739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45934.318440740739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45934.318440740739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45934.318440740739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45934.318440740739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45934.318440740739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45934.318440740739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45934.318440740739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45934.318440740739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45934.318440740739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45934.318440740739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45934.318440740739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45934.318440740739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45934.318440740739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45934.318440740739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45934.318440740739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45934.318440740739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45934.318440740739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45934.318440740739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45934.318440740739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45934.318440740739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45934.318440740739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45934.318440740739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45934.318440740739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45934.318440740739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45934.318440740739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45934.318440740739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45934.318440740739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45934.318440740739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45934.318440740739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45934.318440740739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45934.318440740739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45934.318440740739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45934.318440740739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45934.318440740739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45934.318440740739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45934.318440740739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45934.318440740739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45934.318440740739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45934.318440740739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45934.318440740739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45934.318440740739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45934.318440740739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45934.318440740739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45934.318440740739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45934.318440740739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45934.318440740739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45934.318440740739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45934.318440740739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45934.318440740739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45934.318440740739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45934.318440740739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45934.318440740739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45934.318440740739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45934.318440740739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45934.318440740739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45934.318440740739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45934.318440740739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45934.318440740739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45934.318440740739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45934.318440740739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45934.318440740739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45934.318440740739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45934.318440740739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45934.318440740739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45934.318440740739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45934.318440740739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45934.318440740739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45934.318440740739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45934.318440740739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45934.318440740739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45934.318440740739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45934.318440740739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45934.318440740739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45934.318440740739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45934.318440740739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45934.318440740739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45934.318440740739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45934.318440740739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45934.318440740739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45934.318440740739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45934.318440740739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45934.318440740739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45934.318440740739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45934.318440740739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45934.318440740739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45934.318440740739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45934.318440740739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45934.318440740739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45934.318440740739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45934.318440740739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45934.318440740739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45934.318440740739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45934.318440740739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45934.318440740739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45934.318440740739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45934.318440740739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45934.318440740739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45934.318440740739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45934.318440740739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45934.318440740739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45934.318440740739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45934.318440740739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45934.318440740739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45934.318440740739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45934.318440740739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45934.318440740739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45934.318440740739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45934.318440740739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45934.318440740739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45934.318440740739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45934.318440740739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45934.318440740739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45934.318440740739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45934.318440740739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45934.318440740739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45934.318440740739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45934.318440740739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45934.318440740739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45934.318440740739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45934.318440740739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45934.318440740739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45934.318440740739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45934.318440740739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45934.318440740739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45934.318440740739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45934.318440740739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45934.318440740739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45934.318440740739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45934.318440740739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45934.318440740739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45934.318440740739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45934.318440740739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45934.318440740739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45934.318440740739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45934.318440740739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45934.318440740739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45934.318440740739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45934.318440740739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45934.318440740739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45934.318440740739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45934.318440740739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45934.318440740739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45934.318440740739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45934.318440740739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45934.318440740739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45934.318440740739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45934.318440740739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45934.318440740739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45934.318440740739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45934.318440740739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45934.318440740739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45934.318440740739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45934.318440740739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45934.318440740739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45934.318440740739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45934.318440740739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45934.318440740739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45934.318440740739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45934.318440740739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45934.318440740739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45934.318440740739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45934.318440740739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45934.318440740739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45934.318440740739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45934.318440740739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45934.318440740739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45934.318440740739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45934.318440740739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45934.318440740739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45934.318440740739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45934.318440740739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45934.318440740739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45934.318440740739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45934.318440740739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45934.318440740739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45934.318440740739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45934.318440740739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45934.318440740739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45934.318440740739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45934.318440740739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45934.318440740739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45934.318440740739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45934.318440740739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45934.318440740739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45934.318440740739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45934.318440740739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45934.318440740739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45934.318440740739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45934.318440740739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45934.318440740739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45934.318440740739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45934.318440740739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45934.318440740739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45934.318440740739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45934.318440740739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45934.318440740739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45934.318440740739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45934.318440740739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45934.318440740739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45934.318440740739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45934.318440740739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45934.318440740739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45934.318440740739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45934.318440740739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45934.318440740739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45934.318440740739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45934.318440740739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45934.318440740739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45934.318440740739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45934.318440740739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45934.318440740739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45934.318440740739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45934.318440740739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45934.318440740739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45934.318440740739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45934.318440740739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45934.318440740739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45934.318440740739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45934.318440740739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45934.318440740739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45934.318440740739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45934.318440740739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45934.318440740739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45934.318440740739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45934.318440740739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45934.318440740739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45934.318440740739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45934.318440740739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45934.318440740739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45934.318440740739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45934.318440740739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45934.318440740739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45934.318440740739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45934.318440740739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45934.318440740739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45934.318440740739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45934.318440740739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45934.318440740739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45934.318440740739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45934.318440740739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45934.318440740739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45934.318440740739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45934.318440740739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45934.318440740739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45934.318440740739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45934.318440740739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45934.318440740739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45934.318440740739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45934.318440740739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45934.318440740739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45934.318440740739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45934.318440740739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45934.318440740739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45934.318440740739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45934.318440740739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45934.318440740739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45934.318440740739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45934.318440740739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45934.318440740739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45934.318440740739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45934.318440740739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45934.318440740739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45934.318440740739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45934.318440740739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45934.318440740739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45934.318440740739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45934.318440740739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45934.318440740739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45934.318440740739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45934.318440740739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45934.318440740739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45934.318440740739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45934.318440740739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45934.318440740739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45934.318440740739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45934.318440740739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45934.318440740739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45934.318440740739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45934.318440740739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45934.318440740739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45934.318440740739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45934.318440740739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45934.318440740739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45934.318440740739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45934.318440740739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45934.318440740739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45934.318440740739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45934.318440740739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45934.318440740739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45934.318440740739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45934.318440740739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45934.318440740739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45934.318440740739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45934.318440740739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45934.318440740739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45934.318440740739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45934.318440740739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45934.318440740739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45934.318440740739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45934.318440740739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45934.318440740739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45934.318440740739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45934.318440740739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45934.318440740739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45934.318440740739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45934.318440740739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45934.318440740739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45934.318440740739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45934.318440740739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45934.318440740739</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230.83772303240403</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3.4281628472235752</v>
      </c>
      <c r="H3" s="113">
        <v>45930.847372685188</v>
      </c>
      <c r="I3" s="110" t="str">
        <f>IFERROR(VLOOKUP(D3,DB!A:F,6,0),"")</f>
        <v>SCECO</v>
      </c>
      <c r="J3" s="110" t="str">
        <f>IFERROR(VLOOKUP(D3,DB!A:G,7,0),"")</f>
        <v>In progress</v>
      </c>
      <c r="K3" s="115" t="s">
        <v>39064</v>
      </c>
      <c r="L3" s="107" t="str">
        <f>IFERROR(VLOOKUP(D3,DB!A:I,9,0),"")</f>
        <v>Latis</v>
      </c>
    </row>
    <row r="4" spans="1:16" s="127" customFormat="1" ht="36.75" customHeight="1">
      <c r="A4" s="110" t="s">
        <v>39065</v>
      </c>
      <c r="B4" s="110" t="str">
        <f>IFERROR(VLOOKUP(D4,DB!A:K,11,0),"")</f>
        <v>R4</v>
      </c>
      <c r="C4" s="111">
        <v>2</v>
      </c>
      <c r="D4" s="107" t="s">
        <v>36682</v>
      </c>
      <c r="E4" s="112" t="s">
        <v>38964</v>
      </c>
      <c r="F4" s="113">
        <v>45933.919965277775</v>
      </c>
      <c r="G4" s="114">
        <f ca="1">IFERROR(NOW()-F4,"")</f>
        <v>0.39847534722503042</v>
      </c>
      <c r="H4" s="113">
        <v>45933.903807870367</v>
      </c>
      <c r="I4" s="110" t="str">
        <f>IFERROR(VLOOKUP(D4,DB!A:F,6,0),"")</f>
        <v>Generator-SG</v>
      </c>
      <c r="J4" s="110" t="str">
        <f>IFERROR(VLOOKUP(D4,DB!A:G,7,0),"")</f>
        <v>Weak</v>
      </c>
      <c r="K4" s="115" t="s">
        <v>39066</v>
      </c>
      <c r="L4" s="107" t="str">
        <f>IFERROR(VLOOKUP(D4,DB!A:I,9,0),"")</f>
        <v>Latis</v>
      </c>
    </row>
    <row r="5" spans="1:16" ht="15" customHeight="1">
      <c r="A5" s="110" t="s">
        <v>39067</v>
      </c>
      <c r="B5" s="110" t="str">
        <f>IFERROR(VLOOKUP(D5,DB!A:K,11,0),"")</f>
        <v>R4</v>
      </c>
      <c r="C5" s="111">
        <v>3</v>
      </c>
      <c r="D5" s="107" t="s">
        <v>39068</v>
      </c>
      <c r="E5" s="112" t="s">
        <v>38964</v>
      </c>
      <c r="F5" s="113">
        <v>45934.254467592589</v>
      </c>
      <c r="G5" s="114">
        <f ca="1">IFERROR(NOW()-F5,"")</f>
        <v>6.3973032411013264E-2</v>
      </c>
      <c r="H5" s="113">
        <v>45934.246759259258</v>
      </c>
      <c r="I5" s="110" t="str">
        <f>IFERROR(VLOOKUP(D5,DB!A:F,6,0),"")</f>
        <v>SCECO</v>
      </c>
      <c r="J5" s="110" t="str">
        <f>IFERROR(VLOOKUP(D5,DB!A:G,7,0),"")</f>
        <v>Dead+Dead</v>
      </c>
      <c r="K5" s="115" t="s">
        <v>39069</v>
      </c>
      <c r="L5" s="107" t="str">
        <f>IFERROR(VLOOKUP(D5,DB!A:I,9,0),"")</f>
        <v>Latis</v>
      </c>
    </row>
    <row r="6" spans="1:16" ht="15" customHeight="1">
      <c r="A6" s="110"/>
      <c r="B6" s="110" t="str">
        <f>IFERROR(VLOOKUP(D6,DB!A:K,11,0),"")</f>
        <v/>
      </c>
      <c r="C6" s="111"/>
      <c r="D6" s="107"/>
      <c r="E6" s="112"/>
      <c r="F6" s="113"/>
      <c r="G6" s="114">
        <f ca="1">IFERROR(NOW()-F6,"")</f>
        <v>45934.318440625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45934.318440625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45934.318440625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45934.318440625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45934.318440625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45934.318440625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45934.318440625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45934.318440625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45934.318440625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45934.318440625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45934.318440625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45934.318440625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45934.318440625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45934.318440625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45934.318440625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45934.318440625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45934.318440625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45934.318440625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45934.318440625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45934.318440625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45934.318440625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45934.318440625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45934.318440625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45934.318440625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45934.318440625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45934.318440625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45934.318440625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45934.318440625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45934.318440625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45934.318440625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45934.318440625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45934.318440625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45934.318440625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45934.318440625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45934.318440625</v>
      </c>
      <c r="H40" s="113"/>
      <c r="I40" s="110" t="str">
        <f>IFERROR(VLOOKUP(D40,DB!A:F,6,0),"")</f>
        <v/>
      </c>
      <c r="J40" s="110" t="str">
        <f>IFERROR(VLOOKUP(D40,DB!A:G,7,0),"")</f>
        <v/>
      </c>
      <c r="K40" s="115"/>
      <c r="L40" s="10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42.48638043981191</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39045</v>
      </c>
      <c r="F3" s="38">
        <v>45926.188877314817</v>
      </c>
      <c r="G3" s="39">
        <f ca="1">IFERROR(NOW()-F3,"-")</f>
        <v>8.1295633101835847</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45934.318440625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45934.318440625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45934.318440625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45934.318440625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45934.318440625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45934.318440625</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45934.318440625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45934.318440625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45934.318440625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45934.318440625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45934.318440625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45934.318440625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45934.318440625</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45934.318440625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45934.318440625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45934.318440625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45934.318440625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45934.318440625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45934.318440625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45934.318440625</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45934.318440625</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45934.318440625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45934.318440625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45934.318440625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45934.318440625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45934.318440625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45934.318440625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45934.318440625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45934.318440625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45934.318440625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45934.318440625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45934.318440625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45934.318440625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45934.318440625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45934.318440625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45934.318440625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45934.318440625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45934.318440625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45934.318440625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45934.318440625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45934.318440625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45934.318440625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45934.318440625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45934.318440625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45934.318440625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45934.318440625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45934.318440625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45934.318440625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45934.318440625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45934.318440625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45934.318440625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45934.318440625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45934.318440625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45934.318440625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45934.318440625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45934.318440625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45934.318440625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45934.318440625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45934.318440625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45934.318440625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45934.318440625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45934.318440625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45934.318440625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45934.318440625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45934.318440625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45934.318440625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45934.318440625</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45934.318440625</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45934.318440625</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45934.318440625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45934.318440625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45934.318440625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45934.318440625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45934.318440625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45934.318440625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45934.318440625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45934.318440625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45934.318440625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45934.318440625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45934.318440625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45934.318440625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45934.318440625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45934.318440625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45934.318440625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45934.318440625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45934.318440625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45934.318440625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45934.318440625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45934.318440625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45934.318440625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45934.318440625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45934.318440625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45934.318440625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45934.318440625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45934.318440625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45934.318440625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45934.318440625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45934.318440625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45934.318440625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45934.318440625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45934.318440625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45934.318440625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45934.318440625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45934.318440625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45934.318440625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45934.318440625</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45934.318440625</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45934.318440625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45934.318440625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45934.318440625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45934.318440625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45934.318440625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45934.318440625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45934.318440625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45934.318440625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45934.318440625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45934.318440625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45934.318440625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45934.318440625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45934.318440625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45934.318440625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45934.318440625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45934.318440625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45934.318440625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45934.318440625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45934.318440625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45934.318440625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45934.318440625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45934.318440625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45934.318440625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45934.318440625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45934.318440625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45934.318440625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45934.318440625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45934.318440625</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45934.318440625</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45934.318440625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45934.318440625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45934.318440625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45934.318440625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45934.318440625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45934.318440625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45934.318440625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45934.318440625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45934.318440625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45934.318440625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45934.318440625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45934.318440625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45934.318440625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45934.318440625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45934.318440625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45934.318440625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45934.318440625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45934.318440625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45934.318440625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45934.318440625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45934.318440625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45934.318440625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45934.318440625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45934.318440625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45934.318440625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45934.318440625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45934.318440625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45934.318440625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45934.318440625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45934.318440625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45934.318440625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45934.318440625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45934.318440625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45934.318440625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45934.318440625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45934.318440625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45934.318440625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45934.318440625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45934.318440625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45934.318440625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45934.318440625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45934.318440625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45934.318440625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45934.318440625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45934.318440625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45934.318440625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45934.318440625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45934.318440625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45934.318440625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45934.318440625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45934.318440625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45934.318440625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45934.318440625</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45934.318440625</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45933.880972222221</v>
      </c>
      <c r="G2" s="139">
        <f ca="1">IFERROR(NOW()-F2,"-")</f>
        <v>0.43746840277890442</v>
      </c>
      <c r="H2" s="140">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7.5455934027777403</v>
      </c>
      <c r="H3" s="140">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1.4997947916635894</v>
      </c>
      <c r="H4" s="140">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38964</v>
      </c>
      <c r="F5" s="140">
        <v>45933.705324074072</v>
      </c>
      <c r="G5" s="139">
        <f ca="1">IFERROR(NOW()-F5,"-")</f>
        <v>0.61311655092868023</v>
      </c>
      <c r="H5" s="140">
        <v>45933.228229166663</v>
      </c>
      <c r="I5" s="137" t="str">
        <f>IFERROR(VLOOKUP(D5,DB!A:F,6,0),"")</f>
        <v>SCECO</v>
      </c>
      <c r="J5" s="137" t="str">
        <f>IFERROR(VLOOKUP(D5,DB!A:G,7,0),"")</f>
        <v>Weak</v>
      </c>
      <c r="K5" s="137" t="s">
        <v>39080</v>
      </c>
      <c r="L5" s="137" t="str">
        <f>IFERROR(VLOOKUP(D5,DB!A:I,9,0),"")</f>
        <v>Latis</v>
      </c>
    </row>
    <row r="6" spans="1:16383" ht="31.5" customHeight="1">
      <c r="A6" s="137" t="s">
        <v>39081</v>
      </c>
      <c r="B6" s="137" t="str">
        <f>IFERROR(VLOOKUP(D6,DB!A:K,11,0),"")</f>
        <v>R6</v>
      </c>
      <c r="C6" s="137">
        <v>3</v>
      </c>
      <c r="D6" s="137" t="s">
        <v>33728</v>
      </c>
      <c r="E6" s="137" t="s">
        <v>38964</v>
      </c>
      <c r="F6" s="140">
        <v>45933.920601851853</v>
      </c>
      <c r="G6" s="139">
        <f ca="1">IFERROR(NOW()-F6,"-")</f>
        <v>0.39783877314766869</v>
      </c>
      <c r="H6" s="140">
        <v>45933.858310185184</v>
      </c>
      <c r="I6" s="137" t="str">
        <f>IFERROR(VLOOKUP(D6,DB!A:F,6,0),"")</f>
        <v>SCECO</v>
      </c>
      <c r="J6" s="137" t="str">
        <f>IFERROR(VLOOKUP(D6,DB!A:G,7,0),"")</f>
        <v>Weak</v>
      </c>
      <c r="K6" s="137" t="s">
        <v>39082</v>
      </c>
      <c r="L6" s="137" t="str">
        <f>IFERROR(VLOOKUP(D6,DB!A:I,9,0),"")</f>
        <v>Latis</v>
      </c>
      <c r="M6" s="137"/>
    </row>
    <row r="7" spans="1:16383" ht="31.5" customHeight="1">
      <c r="A7" s="121"/>
      <c r="B7" s="137" t="str">
        <f>IFERROR(VLOOKUP(D7,DB!A:K,11,0),"")</f>
        <v/>
      </c>
      <c r="C7" s="137"/>
      <c r="D7" s="137"/>
      <c r="E7" s="137"/>
      <c r="F7" s="137"/>
      <c r="G7" s="139">
        <f ca="1">IFERROR(NOW()-F7,"-")</f>
        <v>45934.318440625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45934.318440625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45934.318440625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45934.318440625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45934.318440625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45934.318440625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45934.318440625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45934.318440625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45934.318440625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45934.318440625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45934.318440625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45934.318440625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45934.318440625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45934.318440625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45934.318440625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45934.318440625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45934.318440625</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45934.318440625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45934.318440625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45934.318440625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45934.318440625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45934.318440625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45934.318440625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45934.318440625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45934.318440625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45934.318440625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45934.318440625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45934.318440625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45934.318440625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45934.318440625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45934.318440625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45934.318440625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45934.318440625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45934.318440625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45934.318440625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45934.318440625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45934.318440625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45934.318440625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45934.318440625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45934.318440625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45934.318440625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45934.318440625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45934.318440625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45934.318440625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45934.318440625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45934.318440625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45934.318440625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45934.318440625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45934.318440625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45934.318440625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45934.318440625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45934.318440625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45934.318440625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45934.318440625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45934.318440625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45934.318440625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45934.318440625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45934.318440625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45934.318440625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45934.318440625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45934.318440625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45934.318440625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45934.318440625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45934.318440625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45934.318440625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45934.318440625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45934.318440625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45934.318440625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45934.318440625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45934.318440625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45934.318440625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45934.318440625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45934.318440625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45934.318440625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45934.318440625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45934.318440625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45934.318440625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45934.318440625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45934.318440625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45934.318440625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45934.318440625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45934.318440625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45934.318440625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45934.318440625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45934.318440625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45934.318440625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45934.318440625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45934.318440625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45934.318440625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45934.318440625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45934.318440625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45934.318440625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45934.318440625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45934.318440625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45934.318440625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45934.318440625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45934.318440625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45934.318440625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45934.318440625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45934.318440625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45934.318440625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45934.318440625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45934.318440625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45934.318440625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45934.318440625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45934.318440625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45934.318440625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45934.318440625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45934.318440625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45934.318440625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45934.318440625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45934.318440625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45934.318440625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45934.318440625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45934.318440625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45934.318440625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45934.318440625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45934.318440625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45934.318440625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45934.318440625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45934.318440625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45934.318440625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45934.318440625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45934.318440625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45934.318440625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45934.318440625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45934.318440625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45934.318440625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45934.318440625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45934.318440625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45934.318440625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45934.318440625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45934.318440625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45934.318440625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45934.318440625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45934.318440625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45934.318440625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45934.318440625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45934.318440625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45934.318440625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45934.318440625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45934.318440625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45934.318440625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45934.318440625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45934.318440625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45934.318440625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45934.318440625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45934.318440625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45934.318440625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45934.318440625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45934.318440625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45934.318440625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45934.318440625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45934.318440625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45934.318440625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45934.318440625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45934.318440625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45934.318440625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45934.318440625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45934.318440625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45934.318440625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45934.318440625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45934.318440625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45934.318440625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45934.318440625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45934.318440625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45934.318440625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45934.318440625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45934.318440625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45934.318440625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45934.318440625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45934.318440625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45934.318440625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45934.318440625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45934.318440625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45934.318440625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45934.318440625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45934.318440625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45934.318440625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45934.318440625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45934.318440625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45934.318440625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45934.318440625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45934.318440625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45934.318440625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45934.318440625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45934.318440625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45934.318440625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45934.318440625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45934.318440625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45934.318440625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45934.318440625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45934.318440625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45934.318440625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45934.318440625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45934.318440625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45934.318440625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45934.318440625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45934.318440625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45934.318440625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45934.318440625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45934.318440625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45934.318440625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45934.318440625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45934.318440625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45934.318440625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45934.318440625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45934.318440625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45934.318440625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45934.318440625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45934.318440625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45934.318440625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45934.318440625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45934.318440625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45934.318440625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45934.318440625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45934.318440625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45934.318440625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45934.318440625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45934.318440625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45934.318440625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45934.318440625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45934.318440625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45934.318440625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45934.318440625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45934.318440625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45934.318440625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45934.318440625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45934.318440625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45934.318440625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45934.318440625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45934.318440625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45934.318440625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45934.318440625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45934.318440625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45934.318440625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45934.318440625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45934.318440625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45934.318440625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45934.318440625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45934.318440625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45934.318440625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45934.318440625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45934.318440625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45934.318440625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45934.318440625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45934.318440625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45934.318440625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45934.318440625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45934.318440625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45934.318440625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45934.318440625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45934.318440625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45934.318440625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45934.318440625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45934.318440625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45934.318440625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45934.318440625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45934.318440625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45934.318440625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45934.318440625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45934.318440625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45934.318440625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45934.318440625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45934.318440625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45934.318440625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45934.318440625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45934.318440625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45934.318440625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45934.318440625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45934.318440625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45934.318440625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45934.318440625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45934.318440625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45934.318440625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45934.318440625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45934.318440625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45934.318440625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45934.318440625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45934.318440625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45934.318440625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45934.318440625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45934.318440625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45934.318440625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45934.318440625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45934.318440625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45934.318440625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45934.318440625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45934.318440625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45934.318440625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45934.318440625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45934.318440625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45934.318440625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45934.318440625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45934.318440625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45934.318440625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45934.318440625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45934.318440625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45934.318440625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45934.318440625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45934.318440625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45934.318440625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45934.318440625</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2025-10-04T04:39:19Z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