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28" documentId="13_ncr:1_{F6CB121F-512D-4AA6-A0C1-0FB36C537598}" xr6:coauthVersionLast="47" xr6:coauthVersionMax="47" xr10:uidLastSave="{A1BC158D-97EB-4719-BDF7-1C076BE99807}"/>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L3" i="1"/>
  <c r="L4" i="1"/>
  <c r="L5" i="1"/>
  <c r="L6" i="1"/>
  <c r="L7" i="1"/>
  <c r="L8" i="1"/>
  <c r="L9" i="1"/>
  <c r="L10" i="1"/>
  <c r="L11" i="1"/>
  <c r="L12" i="1"/>
  <c r="L13" i="1"/>
  <c r="L14" i="1"/>
  <c r="L15" i="1"/>
  <c r="L16" i="1"/>
  <c r="L17" i="1"/>
  <c r="L18" i="1"/>
  <c r="L19" i="1"/>
  <c r="L20" i="1"/>
  <c r="L21" i="1"/>
  <c r="L22" i="1"/>
  <c r="L23" i="1"/>
  <c r="L24"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G3" i="1"/>
  <c r="G4" i="1"/>
  <c r="G5" i="1"/>
  <c r="G6" i="1"/>
  <c r="G7" i="1"/>
  <c r="G8" i="1"/>
  <c r="G9" i="1"/>
  <c r="G10" i="1"/>
  <c r="G11" i="1"/>
  <c r="G12" i="1"/>
  <c r="G13" i="1"/>
  <c r="G14" i="1"/>
  <c r="G15" i="1"/>
  <c r="G16" i="1"/>
  <c r="G17" i="1"/>
  <c r="G18" i="1"/>
  <c r="G19" i="1"/>
  <c r="G20" i="1"/>
  <c r="G21" i="1"/>
  <c r="G22" i="1"/>
  <c r="G23" i="1"/>
  <c r="G24" i="1"/>
  <c r="B3" i="1"/>
  <c r="B4" i="1"/>
  <c r="B5" i="1"/>
  <c r="B6" i="1"/>
  <c r="B7" i="1"/>
  <c r="B8" i="1"/>
  <c r="B9" i="1"/>
  <c r="B10" i="1"/>
  <c r="B11" i="1"/>
  <c r="B12" i="1"/>
  <c r="B13" i="1"/>
  <c r="B14" i="1"/>
  <c r="B15" i="1"/>
  <c r="B16" i="1"/>
  <c r="B17" i="1"/>
  <c r="B18" i="1"/>
  <c r="B19" i="1"/>
  <c r="B20" i="1"/>
  <c r="B21" i="1"/>
  <c r="B22" i="1"/>
  <c r="B23" i="1"/>
  <c r="B24"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<sst xmlns="http://schemas.openxmlformats.org/spreadsheetml/2006/main" count="179031" uniqueCount="39108">
  <si>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</si>
  <si>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</si>
  <si>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</si>
  <si>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</si>
  <si>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</si>
  <si>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</si>
  <si>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</si>
  <si>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</si>
  <si>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</si>
  <si>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</si>
  <si>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</si>
  <si>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</si>
  <si>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</si>
  <si>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</si>
  <si>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</si>
  <si>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</si>
  <si>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</si>
  <si>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</si>
  <si>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</si>
  <si>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</si>
  <si>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</si>
  <si>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</si>
  <si>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</si>
  <si>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</si>
  <si>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</si>
  <si>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</si>
  <si>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</si>
  <si>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</si>
  <si>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</si>
  <si>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</si>
  <si>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</si>
  <si>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</si>
  <si>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</si>
  <si>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</si>
  <si>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</si>
  <si>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</si>
  <si>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</si>
  <si>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</si>
  <si>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</si>
  <si>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</si>
  <si>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</si>
  <si>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</si>
  <si>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</si>
  <si>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</si>
  <si>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</si>
  <si>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</si>
  <si>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</si>
  <si>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</si>
  <si>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</si>
  <si>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</si>
  <si>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</si>
  <si>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</si>
  <si>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</si>
  <si>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</si>
  <si>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</si>
  <si>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</si>
  <si>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</si>
  <si>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</si>
  <si>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</si>
  <si>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</si>
  <si>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</si>
  <si>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</si>
  <si>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</si>
  <si>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</si>
  <si>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</si>
  <si>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</si>
  <si>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</si>
  <si>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</si>
  <si>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</si>
  <si>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</si>
  <si>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</si>
  <si>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</si>
  <si>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</si>
  <si>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</si>
  <si>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</si>
  <si>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</si>
  <si>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</si>
  <si>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</si>
  <si>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</si>
  <si>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</si>
  <si>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</si>
  <si>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</si>
  <si>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</si>
  <si>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</si>
  <si>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</si>
  <si>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</si>
  <si>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</si>
  <si>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</si>
  <si>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</si>
  <si>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</si>
  <si>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</si>
  <si>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</si>
  <si>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</si>
  <si>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</si>
  <si>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</si>
  <si>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</si>
  <si>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</si>
  <si>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</si>
  <si>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</si>
  <si>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</si>
  <si>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</si>
  <si>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</si>
  <si>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</si>
  <si>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</si>
  <si>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</si>
  <si>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</si>
  <si>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</si>
  <si>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</si>
  <si>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</si>
  <si>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</si>
  <si>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</si>
  <si>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</si>
  <si>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</si>
  <si>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</si>
  <si>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</si>
  <si>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</si>
  <si>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</si>
  <si>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</si>
  <si>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</si>
  <si>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</si>
  <si>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</si>
  <si>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</si>
  <si>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</si>
  <si>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</si>
  <si>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</si>
  <si>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</si>
  <si>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</si>
  <si>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</si>
  <si>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</si>
  <si>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</si>
  <si>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</si>
  <si>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</si>
  <si>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</si>
  <si>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</si>
  <si>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</si>
  <si>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</si>
  <si>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</si>
  <si>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</si>
  <si>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</si>
  <si>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</si>
  <si>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</si>
  <si>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</si>
  <si>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</si>
  <si>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</si>
  <si>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</si>
  <si>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</si>
  <si>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</si>
  <si>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</si>
  <si>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</si>
  <si>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</si>
  <si>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</si>
  <si>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</si>
  <si>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</si>
  <si>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</si>
  <si>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</si>
  <si>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</si>
  <si>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</si>
  <si>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</si>
  <si>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</si>
  <si>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</si>
  <si>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</si>
  <si>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</si>
  <si>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</si>
  <si>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</si>
  <si>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</si>
  <si>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</si>
  <si>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</si>
  <si>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</si>
  <si>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</si>
  <si>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</si>
  <si>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</si>
  <si>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</si>
  <si>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</si>
  <si>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</si>
  <si>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</si>
  <si>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</si>
  <si>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</si>
  <si>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</si>
  <si>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</si>
  <si>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</si>
  <si>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</si>
  <si>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</si>
  <si>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</si>
  <si>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</si>
  <si>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</si>
  <si>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</si>
  <si>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</si>
  <si>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</si>
  <si>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</si>
  <si>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</si>
  <si>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</si>
  <si>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</si>
  <si>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</si>
  <si>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</si>
  <si>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</si>
  <si>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</si>
  <si>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</si>
  <si>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</si>
  <si>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</si>
  <si>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</si>
  <si>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</si>
  <si>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</si>
  <si>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</si>
  <si>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</si>
  <si>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</si>
  <si>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</si>
  <si>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</si>
  <si>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</si>
  <si>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</si>
  <si>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</si>
  <si>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</si>
  <si>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</si>
  <si>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</si>
  <si>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</si>
  <si>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</si>
  <si>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</si>
  <si>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</si>
  <si>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</si>
  <si>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</si>
  <si>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</si>
  <si>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</si>
  <si>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</si>
  <si>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</si>
  <si>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</si>
  <si>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</si>
  <si>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</si>
  <si>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</si>
  <si>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</si>
  <si>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</si>
  <si>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</si>
  <si>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</si>
  <si>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</si>
  <si>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</si>
  <si>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</si>
  <si>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</si>
  <si>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</si>
  <si>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</si>
  <si>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</si>
  <si>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</si>
  <si>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</si>
  <si>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</si>
  <si>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</si>
  <si>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</si>
  <si>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</si>
  <si>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</si>
  <si>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</si>
  <si>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</si>
  <si>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</si>
  <si>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</si>
  <si>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</si>
  <si>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</si>
  <si>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</si>
  <si>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</si>
  <si>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</si>
  <si>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</si>
  <si>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</si>
  <si>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</si>
  <si>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</si>
  <si>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</si>
  <si>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</si>
  <si>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</si>
  <si>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</si>
  <si>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</si>
  <si>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</si>
  <si>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</si>
  <si>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</si>
  <si>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</si>
  <si>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</si>
  <si>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</si>
  <si>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</si>
  <si>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</si>
  <si>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</si>
  <si>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</si>
  <si>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</si>
  <si>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</si>
  <si>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</si>
  <si>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</si>
  <si>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</si>
  <si>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</si>
  <si>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</si>
  <si>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</si>
  <si>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</si>
  <si>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</si>
  <si>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</si>
  <si>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</si>
  <si>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</si>
  <si>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</si>
  <si>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</si>
  <si>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</si>
  <si>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</si>
  <si>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</si>
  <si>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</si>
  <si>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</si>
  <si>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</si>
  <si>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</si>
  <si>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</si>
  <si>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</si>
  <si>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</si>
  <si>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</si>
  <si>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</si>
  <si>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</si>
  <si>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</si>
  <si>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</si>
  <si>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</si>
  <si>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</si>
  <si>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</si>
  <si>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</si>
  <si>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</si>
  <si>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</si>
  <si>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</si>
  <si>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</si>
  <si>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</si>
  <si>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</si>
  <si>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</si>
  <si>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</si>
  <si>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</si>
  <si>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</si>
  <si>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</si>
  <si>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</si>
  <si>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</si>
  <si>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</si>
  <si>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</si>
  <si>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</si>
  <si>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</si>
  <si>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</si>
  <si>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</si>
  <si>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</si>
  <si>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</si>
  <si>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</si>
  <si>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</si>
  <si>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</si>
  <si>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</si>
  <si>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</si>
  <si>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</si>
  <si>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</si>
  <si>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</si>
  <si>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</si>
  <si>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</si>
  <si>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</si>
  <si>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</si>
  <si>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</si>
  <si>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</si>
  <si>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</si>
  <si>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</si>
  <si>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</si>
  <si>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</si>
  <si>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</si>
  <si>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</si>
  <si>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</si>
  <si>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</si>
  <si>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</si>
  <si>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</si>
  <si>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</si>
  <si>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</si>
  <si>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</si>
  <si>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</si>
  <si>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</si>
  <si>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</si>
  <si>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</si>
  <si>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</si>
  <si>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</si>
  <si>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</si>
  <si>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</si>
  <si>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</si>
  <si>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</si>
  <si>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</si>
  <si>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</si>
  <si>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</si>
  <si>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</si>
  <si>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</si>
  <si>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</si>
  <si>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</si>
  <si>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</si>
  <si>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</si>
  <si>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</si>
  <si>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</si>
  <si>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</si>
  <si>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</si>
  <si>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</si>
  <si>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</si>
  <si>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</si>
  <si>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</si>
  <si>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</si>
  <si>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</si>
  <si>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</si>
  <si>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</si>
  <si>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</si>
  <si>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</si>
  <si>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</si>
  <si>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</si>
  <si>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</si>
  <si>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</si>
  <si>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</si>
  <si>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</si>
  <si>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</si>
  <si>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</si>
  <si>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</si>
  <si>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</si>
  <si>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</si>
  <si>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</si>
  <si>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</si>
  <si>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</si>
  <si>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</si>
  <si>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</si>
  <si>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</si>
  <si>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</si>
  <si>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</si>
  <si>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</si>
  <si>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</si>
  <si>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</si>
  <si>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</si>
  <si>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</si>
  <si>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</si>
  <si>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</si>
  <si>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</si>
  <si>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</si>
  <si>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</si>
  <si>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</si>
  <si>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</si>
  <si>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</si>
  <si>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</si>
  <si>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</si>
  <si>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</si>
  <si>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</si>
  <si>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</si>
  <si>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</si>
  <si>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</si>
  <si>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</si>
  <si>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</si>
  <si>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</si>
  <si>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</si>
  <si>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</si>
  <si>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</si>
  <si>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</si>
  <si>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</si>
  <si>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</si>
  <si>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</si>
  <si>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</si>
  <si>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</si>
  <si>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</si>
  <si>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</si>
  <si>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</si>
  <si>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</si>
  <si>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</si>
  <si>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</si>
  <si>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</si>
  <si>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</si>
  <si>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</si>
  <si>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</si>
  <si>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</si>
  <si>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</si>
  <si>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</si>
  <si>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</si>
  <si>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</si>
  <si>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</si>
  <si>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</si>
  <si>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</si>
  <si>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</si>
  <si>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</si>
  <si>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</si>
  <si>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</si>
  <si>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</si>
  <si>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</si>
  <si>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</si>
  <si>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</si>
  <si>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</si>
  <si>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</si>
  <si>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</si>
  <si>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</si>
  <si>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</si>
  <si>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</si>
  <si>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</si>
  <si>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</si>
  <si>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</si>
  <si>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</si>
  <si>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</si>
  <si>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</si>
  <si>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</si>
  <si>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</si>
  <si>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</si>
  <si>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</si>
  <si>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</si>
  <si>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</si>
  <si>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</si>
  <si>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</si>
  <si>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</si>
  <si>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</si>
  <si>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</si>
  <si>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</si>
  <si>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</si>
  <si>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</si>
  <si>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</si>
  <si>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</si>
  <si>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</si>
  <si>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</si>
  <si>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</si>
  <si>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</si>
  <si>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</si>
  <si>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</si>
  <si>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</si>
  <si>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</si>
  <si>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</si>
  <si>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</si>
  <si>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</si>
  <si>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</si>
  <si>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</si>
  <si>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</si>
  <si>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</si>
  <si>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</si>
  <si>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</si>
  <si>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</si>
  <si>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</si>
  <si>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</si>
  <si>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</si>
  <si>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</si>
  <si>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</si>
  <si>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</si>
  <si>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</si>
  <si>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</si>
  <si>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</si>
  <si>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</si>
  <si>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</si>
  <si>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</si>
  <si>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</si>
  <si>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</si>
  <si>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</si>
  <si>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</si>
  <si>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</si>
  <si>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</si>
  <si>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</si>
  <si>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</si>
  <si>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</si>
  <si>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</si>
  <si>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</si>
  <si>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</si>
  <si>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</si>
  <si>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</si>
  <si>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</si>
  <si>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</si>
  <si>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</si>
  <si>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</si>
  <si>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</si>
  <si>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</si>
  <si>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</si>
  <si>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</si>
  <si>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</si>
  <si>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</si>
  <si>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</si>
  <si>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</si>
  <si>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</si>
  <si>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</si>
  <si>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</si>
  <si>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</si>
  <si>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</si>
  <si>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</si>
  <si>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</si>
  <si>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</si>
  <si>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</si>
  <si>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</si>
  <si>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</si>
  <si>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</si>
  <si>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</si>
  <si>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</si>
  <si>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</si>
  <si>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</si>
  <si>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</si>
  <si>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</si>
  <si>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</si>
  <si>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</si>
  <si>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</si>
  <si>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</si>
  <si>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</si>
  <si>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</si>
  <si>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</si>
  <si>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</si>
  <si>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</si>
  <si>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</si>
  <si>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</si>
  <si>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</si>
  <si>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</si>
  <si>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</si>
  <si>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</si>
  <si>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</si>
  <si>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</si>
  <si>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</si>
  <si>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</si>
  <si>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</si>
  <si>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</si>
  <si>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</si>
  <si>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</si>
  <si>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</si>
  <si>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</si>
  <si>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</si>
  <si>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</si>
  <si>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</si>
  <si>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</si>
  <si>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</si>
  <si>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</si>
  <si>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</si>
  <si>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</si>
  <si>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</si>
  <si>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</si>
  <si>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</si>
  <si>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</si>
  <si>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</si>
  <si>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</si>
  <si>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</si>
  <si>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</si>
  <si>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</si>
  <si>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</si>
  <si>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</si>
  <si>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</si>
  <si>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</si>
  <si>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</si>
  <si>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</si>
  <si>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</si>
  <si>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</si>
  <si>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</si>
  <si>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</si>
  <si>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</si>
  <si>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</si>
  <si>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</si>
  <si>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</si>
  <si>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</si>
  <si>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</si>
  <si>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</si>
  <si>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</si>
  <si>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</si>
  <si>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</si>
  <si>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</si>
  <si>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</si>
  <si>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</si>
  <si>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</si>
  <si>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</si>
  <si>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</si>
  <si>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</si>
  <si>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</si>
  <si>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</si>
  <si>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</si>
  <si>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</si>
  <si>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</si>
  <si>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</si>
  <si>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</si>
  <si>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</si>
  <si>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</si>
  <si>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</si>
  <si>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</si>
  <si>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</si>
  <si>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</si>
  <si>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</si>
  <si>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</si>
  <si>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</si>
  <si>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</si>
  <si>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</si>
  <si>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</si>
  <si>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</si>
  <si>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</si>
  <si>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</si>
  <si>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</si>
  <si>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</si>
  <si>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</si>
  <si>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</si>
  <si>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</si>
  <si>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</si>
  <si>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</si>
  <si>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</si>
  <si>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</si>
  <si>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</si>
  <si>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</si>
  <si>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</si>
  <si>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</si>
  <si>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</si>
  <si>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</si>
  <si>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</si>
  <si>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</si>
  <si>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</si>
  <si>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</si>
  <si>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</si>
  <si>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</si>
  <si>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</si>
  <si>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</si>
  <si>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</si>
  <si>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</si>
  <si>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</si>
  <si>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</si>
  <si>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</si>
  <si>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</si>
  <si>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</si>
  <si>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</si>
  <si>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</si>
  <si>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</si>
  <si>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</si>
  <si>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</si>
  <si>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</si>
  <si>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</si>
  <si>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</si>
  <si>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</si>
  <si>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</si>
  <si>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</si>
  <si>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</si>
  <si>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</si>
  <si>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</si>
  <si>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</si>
  <si>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</si>
  <si>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</si>
  <si>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</si>
  <si>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</si>
  <si>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</si>
  <si>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</si>
  <si>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</si>
  <si>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</si>
  <si>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</si>
  <si>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</si>
  <si>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</si>
  <si>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</si>
  <si>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</si>
  <si>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</si>
  <si>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</si>
  <si>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</si>
  <si>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</si>
  <si>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</si>
  <si>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</si>
  <si>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</si>
  <si>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</si>
  <si>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</si>
  <si>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</si>
  <si>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</si>
  <si>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</si>
  <si>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</si>
  <si>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</si>
  <si>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</si>
  <si>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</si>
  <si>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</si>
  <si>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</si>
  <si>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</si>
  <si>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</si>
  <si>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</si>
  <si>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</si>
  <si>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</si>
  <si>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</si>
  <si>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</si>
  <si>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</si>
  <si>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</si>
  <si>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</si>
  <si>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</si>
  <si>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</si>
  <si>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</si>
  <si>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</si>
  <si>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</si>
  <si>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</si>
  <si>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</si>
  <si>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</si>
  <si>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</si>
  <si>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</si>
  <si>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</si>
  <si>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</si>
  <si>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</si>
  <si>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</si>
  <si>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</si>
  <si>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</si>
  <si>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</si>
  <si>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</si>
  <si>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</si>
  <si>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</si>
  <si>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</si>
  <si>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</si>
  <si>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</si>
  <si>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</si>
  <si>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</si>
  <si>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</si>
  <si>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</si>
  <si>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</si>
  <si>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</si>
  <si>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</si>
  <si>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</si>
  <si>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</si>
  <si>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</si>
  <si>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</si>
  <si>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</si>
  <si>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</si>
  <si>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</si>
  <si>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</si>
  <si>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</si>
  <si>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</si>
  <si>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</si>
  <si>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</si>
  <si>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</si>
  <si>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</si>
  <si>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</si>
  <si>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</si>
  <si>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</si>
  <si>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</si>
  <si>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</si>
  <si>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</si>
  <si>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</si>
  <si>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</si>
  <si>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</si>
  <si>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</si>
  <si>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</si>
  <si>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</si>
  <si>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</si>
  <si>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</si>
  <si>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</si>
  <si>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</si>
  <si>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</si>
  <si>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</si>
  <si>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</si>
  <si>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</si>
  <si>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</si>
  <si>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</si>
  <si>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</si>
  <si>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</si>
  <si>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</si>
  <si>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</si>
  <si>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</si>
  <si>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</si>
  <si>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</si>
  <si>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</si>
  <si>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</si>
  <si>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</si>
  <si>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</si>
  <si>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</si>
  <si>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</si>
  <si>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</si>
  <si>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</si>
  <si>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</si>
  <si>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</si>
  <si>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</si>
  <si>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</si>
  <si>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</si>
  <si>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</si>
  <si>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</si>
  <si>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</si>
  <si>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</si>
  <si>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</si>
  <si>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</si>
  <si>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</si>
  <si>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</si>
  <si>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</si>
  <si>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</si>
  <si>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</si>
  <si>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</si>
  <si>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</si>
  <si>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</si>
  <si>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</si>
  <si>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</si>
  <si>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</si>
  <si>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</si>
  <si>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</si>
  <si>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</si>
  <si>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</si>
  <si>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</si>
  <si>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</si>
  <si>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</si>
  <si>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</si>
  <si>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</si>
  <si>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</si>
  <si>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</si>
  <si>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</si>
  <si>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</si>
  <si>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</si>
  <si>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</si>
  <si>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</si>
  <si>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</si>
  <si>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</si>
  <si>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</si>
  <si>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</si>
  <si>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</si>
  <si>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</si>
  <si>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</si>
  <si>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</si>
  <si>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</si>
  <si>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</si>
  <si>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</si>
  <si>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</si>
  <si>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</si>
  <si>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</si>
  <si>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</si>
  <si>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</si>
  <si>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</si>
  <si>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</si>
  <si>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</si>
  <si>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</si>
  <si>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</si>
  <si>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</si>
  <si>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</si>
  <si>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</si>
  <si>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</si>
  <si>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</si>
  <si>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</si>
  <si>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</si>
  <si>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</si>
  <si>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</si>
  <si>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</si>
  <si>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</si>
  <si>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</si>
  <si>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</si>
  <si>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</si>
  <si>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</si>
  <si>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</si>
  <si>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</si>
  <si>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</si>
  <si>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</si>
  <si>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</si>
  <si>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</si>
  <si>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</si>
  <si>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</si>
  <si>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</si>
  <si>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</si>
  <si>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</si>
  <si>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</si>
  <si>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</si>
  <si>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</si>
  <si>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</si>
  <si>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</si>
  <si>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</si>
  <si>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</si>
  <si>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</si>
  <si>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</si>
  <si>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</si>
  <si>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</si>
  <si>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</si>
  <si>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</si>
  <si>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</si>
  <si>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</si>
  <si>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</si>
  <si>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</si>
  <si>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</si>
  <si>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</si>
  <si>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</si>
  <si>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</si>
  <si>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</si>
  <si>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</si>
  <si>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</si>
  <si>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</si>
  <si>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</si>
  <si>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</si>
  <si>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</si>
  <si>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</si>
  <si>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</si>
  <si>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</si>
  <si>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</si>
  <si>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</si>
  <si>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</si>
  <si>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</si>
  <si>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</si>
  <si>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</si>
  <si>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</si>
  <si>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</si>
  <si>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</si>
  <si>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</si>
  <si>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</si>
  <si>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</si>
  <si>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</si>
  <si>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</si>
  <si>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</si>
  <si>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</si>
  <si>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</si>
  <si>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</si>
  <si>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</si>
  <si>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</si>
  <si>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</si>
  <si>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</si>
  <si>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</si>
  <si>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</si>
  <si>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</si>
  <si>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</si>
  <si>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</si>
  <si>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</si>
  <si>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</si>
  <si>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</si>
  <si>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</si>
  <si>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</si>
  <si>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</si>
  <si>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</si>
  <si>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</si>
  <si>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</si>
  <si>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</si>
  <si>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</si>
  <si>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</si>
  <si>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</si>
  <si>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</si>
  <si>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</si>
  <si>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</si>
  <si>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</si>
  <si>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</si>
  <si>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</si>
  <si>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</si>
  <si>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</si>
  <si>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</si>
  <si>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</si>
  <si>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</si>
  <si>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</si>
  <si>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</si>
  <si>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</si>
  <si>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</si>
  <si>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</si>
  <si>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</si>
  <si>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</si>
  <si>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</si>
  <si>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</si>
  <si>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</si>
  <si>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</si>
  <si>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</si>
  <si>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</si>
  <si>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</si>
  <si>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</si>
  <si>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</si>
  <si>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</si>
  <si>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</si>
  <si>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</si>
  <si>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</si>
  <si>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</si>
  <si>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</si>
  <si>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</si>
  <si>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</si>
  <si>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</si>
  <si>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</si>
  <si>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</si>
  <si>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</si>
  <si>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</si>
  <si>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</si>
  <si>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</si>
  <si>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</si>
  <si>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</si>
  <si>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</si>
  <si>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</si>
  <si>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</si>
  <si>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</si>
  <si>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</si>
  <si>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</si>
  <si>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</si>
  <si>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</si>
  <si>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</si>
  <si>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</si>
  <si>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</si>
  <si>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</si>
  <si>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</si>
  <si>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</si>
  <si>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</si>
  <si>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</si>
  <si>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</si>
  <si>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</si>
  <si>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</si>
  <si>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</si>
  <si>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</si>
  <si>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</si>
  <si>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</si>
  <si>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</si>
  <si>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</si>
  <si>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</si>
  <si>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</si>
  <si>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</si>
  <si>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</si>
  <si>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</si>
  <si>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</si>
  <si>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</si>
  <si>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</si>
  <si>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</si>
  <si>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</si>
  <si>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</si>
  <si>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</si>
  <si>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</si>
  <si>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</si>
  <si>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</si>
  <si>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</si>
  <si>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</si>
  <si>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</si>
  <si>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</si>
  <si>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</si>
  <si>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</si>
  <si>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</si>
  <si>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</si>
  <si>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</si>
  <si>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</si>
  <si>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</si>
  <si>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</si>
  <si>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</si>
  <si>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</si>
  <si>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</si>
  <si>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</si>
  <si>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</si>
  <si>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</si>
  <si>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</si>
  <si>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</si>
  <si>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</si>
  <si>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</si>
  <si>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</si>
  <si>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</si>
  <si>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</si>
  <si>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</si>
  <si>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</si>
  <si>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</si>
  <si>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</si>
  <si>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</si>
  <si>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</si>
  <si>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</si>
  <si>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</si>
  <si>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</si>
  <si>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</si>
  <si>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</si>
  <si>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</si>
  <si>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</si>
  <si>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</si>
  <si>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</si>
  <si>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</si>
  <si>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</si>
  <si>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</si>
  <si>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</si>
  <si>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</si>
  <si>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</si>
  <si>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</si>
  <si>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</si>
  <si>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</si>
  <si>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</si>
  <si>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</si>
  <si>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</si>
  <si>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</si>
  <si>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</si>
  <si>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</si>
  <si>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</si>
  <si>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</si>
  <si>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</si>
  <si>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</si>
  <si>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</si>
  <si>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</si>
  <si>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</si>
  <si>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</si>
  <si>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</si>
  <si>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</si>
  <si>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</si>
  <si>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</si>
  <si>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</si>
  <si>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</si>
  <si>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</si>
  <si>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</si>
  <si>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</si>
  <si>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</si>
  <si>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</si>
  <si>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</si>
  <si>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</si>
  <si>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</si>
  <si>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</si>
  <si>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</si>
  <si>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</si>
  <si>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</si>
  <si>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</si>
  <si>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</si>
  <si>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</si>
  <si>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</si>
  <si>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</si>
  <si>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</si>
  <si>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</si>
  <si>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</si>
  <si>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</si>
  <si>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</si>
  <si>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</si>
  <si>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</si>
  <si>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</si>
  <si>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</si>
  <si>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</si>
  <si>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</si>
  <si>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</si>
  <si>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</si>
  <si>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</si>
  <si>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</si>
  <si>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</si>
  <si>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</si>
  <si>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</si>
  <si>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</si>
  <si>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</si>
  <si>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</si>
  <si>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</si>
  <si>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</si>
  <si>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</si>
  <si>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</si>
  <si>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</si>
  <si>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</si>
  <si>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</si>
  <si>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</si>
  <si>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</si>
  <si>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</si>
  <si>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</si>
  <si>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</si>
  <si>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</si>
  <si>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</si>
  <si>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</si>
  <si>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</si>
  <si>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</si>
  <si>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</si>
  <si>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</si>
  <si>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</si>
  <si>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</si>
  <si>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</si>
  <si>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</si>
  <si>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</si>
  <si>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</si>
  <si>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</si>
  <si>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</si>
  <si>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</si>
  <si>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</si>
  <si>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</si>
  <si>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</si>
  <si>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</si>
  <si>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</si>
  <si>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</si>
  <si>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</si>
  <si>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</si>
  <si>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</si>
  <si>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</si>
  <si>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</si>
  <si>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</si>
  <si>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</si>
  <si>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</si>
  <si>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</si>
  <si>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</si>
  <si>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</si>
  <si>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</si>
  <si>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</si>
  <si>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</si>
  <si>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</si>
  <si>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</si>
  <si>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</si>
  <si>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</si>
  <si>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</si>
  <si>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</si>
  <si>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</si>
  <si>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</si>
  <si>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</si>
  <si>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</si>
  <si>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</si>
  <si>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</si>
  <si>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</si>
  <si>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</si>
  <si>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</si>
  <si>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</si>
  <si>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</si>
  <si>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</si>
  <si>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</si>
  <si>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</si>
  <si>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</si>
  <si>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</si>
  <si>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</si>
  <si>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</si>
  <si>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</si>
  <si>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</si>
  <si>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</si>
  <si>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</si>
  <si>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</si>
  <si>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</si>
  <si>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</si>
  <si>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</si>
  <si>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</si>
  <si>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</si>
  <si>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</si>
  <si>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</si>
  <si>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</si>
  <si>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</si>
  <si>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</si>
  <si>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</si>
  <si>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</si>
  <si>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</si>
  <si>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</si>
  <si>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</si>
  <si>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</si>
  <si>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</si>
  <si>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</si>
  <si>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</si>
  <si>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</si>
  <si>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</si>
  <si>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</si>
  <si>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</si>
  <si>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</si>
  <si>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</si>
  <si>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</si>
  <si>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</si>
  <si>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</si>
  <si>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</si>
  <si>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</si>
  <si>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</si>
  <si>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</si>
  <si>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</si>
  <si>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</si>
  <si>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</si>
  <si>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</si>
  <si>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</si>
  <si>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</si>
  <si>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</si>
  <si>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</si>
  <si>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</si>
  <si>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</si>
  <si>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</si>
  <si>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</si>
  <si>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</si>
  <si>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</si>
  <si>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</si>
  <si>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</si>
  <si>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</si>
  <si>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</si>
  <si>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</si>
  <si>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</si>
  <si>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</si>
  <si>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</si>
  <si>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</si>
  <si>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</si>
  <si>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</si>
  <si>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</si>
  <si>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</si>
  <si>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</si>
  <si>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</si>
  <si>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</si>
  <si>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</si>
  <si>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</si>
  <si>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</si>
  <si>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</si>
  <si>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</si>
  <si>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</si>
  <si>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</si>
  <si>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</si>
  <si>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</si>
  <si>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</si>
  <si>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</si>
  <si>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</si>
  <si>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</si>
  <si>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</si>
  <si>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</si>
  <si>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</si>
  <si>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</si>
  <si>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</si>
  <si>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</si>
  <si>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</si>
  <si>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</si>
  <si>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</si>
  <si>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</si>
  <si>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</si>
  <si>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</si>
  <si>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</si>
  <si>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</si>
  <si>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</si>
  <si>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</si>
  <si>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</si>
  <si>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</si>
  <si>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</si>
  <si>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</si>
  <si>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</si>
  <si>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</si>
  <si>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</si>
  <si>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</si>
  <si>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</si>
  <si>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</si>
  <si>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</si>
  <si>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</si>
  <si>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</si>
  <si>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</si>
  <si>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</si>
  <si>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</si>
  <si>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</si>
  <si>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</si>
  <si>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</si>
  <si>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</si>
  <si>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</si>
  <si>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</si>
  <si>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</si>
  <si>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</si>
  <si>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</si>
  <si>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</si>
  <si>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</si>
  <si>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</si>
  <si>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</si>
  <si>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</si>
  <si>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</si>
  <si>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</si>
  <si>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</si>
  <si>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</si>
  <si>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</si>
  <si>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</si>
  <si>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</si>
  <si>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</si>
  <si>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</si>
  <si>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</si>
  <si>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</si>
  <si>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</si>
  <si>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</si>
  <si>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</si>
  <si>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</si>
  <si>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</si>
  <si>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</si>
  <si>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</si>
  <si>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</si>
  <si>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</si>
  <si>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</si>
  <si>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</si>
  <si>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</si>
  <si>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</si>
  <si>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</si>
  <si>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</si>
  <si>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</si>
  <si>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</si>
  <si>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</si>
  <si>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</si>
  <si>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</si>
  <si>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</si>
  <si>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</si>
  <si>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</si>
  <si>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</si>
  <si>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</si>
  <si>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</si>
  <si>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</si>
  <si>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</si>
  <si>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</si>
  <si>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</si>
  <si>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</si>
  <si>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</si>
  <si>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</si>
  <si>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</si>
  <si>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</si>
  <si>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</si>
  <si>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</si>
  <si>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</si>
  <si>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</si>
  <si>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</si>
  <si>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</si>
  <si>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</si>
  <si>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</si>
  <si>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</si>
  <si>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</si>
  <si>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</si>
  <si>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</si>
  <si>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</si>
  <si>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</si>
  <si>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</si>
  <si>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</si>
  <si>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</si>
  <si>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</si>
  <si>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</si>
  <si>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</si>
  <si>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</si>
  <si>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</si>
  <si>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</si>
  <si>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</si>
  <si>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</si>
  <si>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</si>
  <si>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</si>
  <si>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</si>
  <si>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</si>
  <si>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</si>
  <si>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</si>
  <si>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</si>
  <si>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</si>
  <si>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</si>
  <si>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</si>
  <si>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</si>
  <si>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</si>
  <si>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</si>
  <si>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</si>
  <si>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</si>
  <si>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</si>
  <si>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</si>
  <si>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</si>
  <si>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</si>
  <si>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</si>
  <si>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</si>
  <si>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</si>
  <si>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</si>
  <si>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</si>
  <si>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</si>
  <si>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</si>
  <si>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</si>
  <si>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</si>
  <si>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</si>
  <si>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</si>
  <si>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</si>
  <si>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</si>
  <si>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</si>
  <si>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</si>
  <si>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</si>
  <si>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</si>
  <si>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</si>
  <si>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</si>
  <si>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</si>
  <si>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</si>
  <si>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</si>
  <si>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</si>
  <si>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</si>
  <si>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</si>
  <si>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</si>
  <si>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</si>
  <si>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</si>
  <si>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</si>
  <si>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</si>
  <si>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</si>
  <si>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</si>
  <si>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</si>
  <si>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</si>
  <si>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</si>
  <si>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</si>
  <si>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</si>
  <si>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</si>
  <si>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</si>
  <si>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</si>
  <si>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</si>
  <si>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</si>
  <si>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</si>
  <si>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</si>
  <si>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</si>
  <si>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</si>
  <si>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</si>
  <si>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</si>
  <si>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</si>
  <si>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</si>
  <si>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</si>
  <si>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</si>
  <si>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</si>
  <si>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</si>
  <si>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</si>
  <si>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</si>
  <si>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</si>
  <si>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</si>
  <si>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</si>
  <si>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</si>
  <si>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</si>
  <si>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</si>
  <si>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</si>
  <si>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</si>
  <si>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</si>
  <si>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</si>
  <si>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</si>
  <si>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</si>
  <si>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</si>
  <si>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</si>
  <si>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</si>
  <si>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</si>
  <si>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</si>
  <si>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</si>
  <si>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</si>
  <si>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</si>
  <si>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</si>
  <si>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</si>
  <si>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</si>
  <si>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</si>
  <si>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</si>
  <si>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</si>
  <si>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</si>
  <si>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</si>
  <si>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</si>
  <si>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</si>
  <si>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</si>
  <si>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</si>
  <si>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</si>
  <si>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</si>
  <si>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</si>
  <si>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</si>
  <si>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</si>
  <si>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</si>
  <si>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</si>
  <si>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</si>
  <si>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</si>
  <si>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</si>
  <si>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</si>
  <si>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</si>
  <si>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</si>
  <si>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</si>
  <si>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</si>
  <si>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</si>
  <si>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</si>
  <si>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</si>
  <si>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</si>
  <si>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</si>
  <si>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</si>
  <si>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</si>
  <si>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</si>
  <si>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</si>
  <si>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</si>
  <si>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</si>
  <si>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</si>
  <si>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</si>
  <si>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</si>
  <si>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</si>
  <si>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</si>
  <si>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</si>
  <si>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</si>
  <si>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</si>
  <si>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</si>
  <si>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</si>
  <si>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</si>
  <si>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</si>
  <si>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</si>
  <si>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</si>
  <si>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</si>
  <si>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</si>
  <si>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</si>
  <si>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</si>
  <si>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</si>
  <si>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</si>
  <si>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</si>
  <si>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</si>
  <si>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</si>
  <si>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</si>
  <si>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</si>
  <si>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</si>
  <si>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</si>
  <si>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</si>
  <si>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</si>
  <si>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</si>
  <si>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</si>
  <si>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</si>
  <si>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</si>
  <si>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</si>
  <si>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</si>
  <si>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</si>
  <si>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</si>
  <si>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</si>
  <si>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</si>
  <si>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</si>
  <si>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</si>
  <si>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</si>
  <si>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</si>
  <si>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</si>
  <si>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</si>
  <si>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</si>
  <si>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</si>
  <si>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</si>
  <si>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</si>
  <si>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</si>
  <si>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</si>
  <si>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</si>
  <si>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</si>
  <si>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</si>
  <si>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</si>
  <si>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</si>
  <si>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</si>
  <si>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</si>
  <si>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</si>
  <si>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</si>
  <si>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</si>
  <si>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</si>
  <si>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</si>
  <si>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</si>
  <si>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</si>
  <si>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</si>
  <si>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</si>
  <si>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</si>
  <si>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</si>
  <si>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</si>
  <si>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</si>
  <si>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</si>
  <si>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</si>
  <si>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</si>
  <si>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</si>
  <si>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</si>
  <si>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</si>
  <si>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</si>
  <si>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</si>
  <si>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</si>
  <si>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</si>
  <si>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</si>
  <si>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</si>
  <si>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</si>
  <si>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</si>
  <si>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</si>
  <si>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</si>
  <si>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</si>
  <si>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</si>
  <si>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</si>
  <si>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</si>
  <si>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</si>
  <si>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</si>
  <si>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</si>
  <si>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</si>
  <si>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</si>
  <si>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</si>
  <si>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</si>
  <si>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</si>
  <si>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</si>
  <si>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</si>
  <si>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</si>
  <si>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</si>
  <si>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</si>
  <si>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</si>
  <si>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</si>
  <si>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</si>
  <si>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</si>
  <si>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</si>
  <si>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</si>
  <si>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</si>
  <si>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</si>
  <si>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</si>
  <si>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</si>
  <si>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</si>
  <si>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</si>
  <si>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</si>
  <si>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</si>
  <si>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</si>
  <si>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</si>
  <si>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</si>
  <si>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</si>
  <si>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</si>
  <si>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</si>
  <si>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</si>
  <si>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</si>
  <si>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</si>
  <si>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</si>
  <si>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</si>
  <si>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</si>
  <si>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</si>
  <si>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</si>
  <si>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</si>
  <si>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</si>
  <si>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</si>
  <si>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</si>
  <si>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</si>
  <si>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</si>
  <si>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</si>
  <si>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</si>
  <si>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</si>
  <si>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</si>
  <si>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</si>
  <si>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</si>
  <si>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</si>
  <si>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</si>
  <si>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</si>
  <si>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</si>
  <si>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</si>
  <si>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</si>
  <si>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</si>
  <si>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</si>
  <si>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</si>
  <si>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</si>
  <si>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</si>
  <si>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</si>
  <si>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</si>
  <si>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</si>
  <si>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</si>
  <si>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</si>
  <si>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</si>
  <si>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</si>
  <si>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</si>
  <si>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</si>
  <si>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</si>
  <si>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</si>
  <si>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</si>
  <si>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</si>
  <si>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</si>
  <si>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</si>
  <si>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</si>
  <si>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</si>
  <si>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</si>
  <si>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</si>
  <si>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</si>
  <si>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</si>
  <si>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</si>
  <si>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</si>
  <si>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</si>
  <si>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</si>
  <si>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</si>
  <si>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</si>
  <si>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</si>
  <si>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</si>
  <si>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</si>
  <si>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</si>
  <si>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</si>
  <si>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</si>
  <si>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</si>
  <si>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</si>
  <si>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</si>
  <si>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</si>
  <si>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</si>
  <si>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</si>
  <si>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</si>
  <si>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</si>
  <si>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</si>
  <si>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</si>
  <si>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</si>
  <si>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</si>
  <si>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</si>
  <si>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</si>
  <si>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</si>
  <si>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</si>
  <si>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</si>
  <si>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</si>
  <si>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</si>
  <si>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</si>
  <si>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</si>
  <si>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</si>
  <si>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</si>
  <si>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</si>
  <si>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</si>
  <si>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</si>
  <si>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</si>
  <si>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</si>
  <si>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</si>
  <si>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</si>
  <si>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</si>
  <si>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</si>
  <si>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</si>
  <si>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</si>
  <si>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</si>
  <si>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</si>
  <si>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</si>
  <si>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</si>
  <si>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</si>
  <si>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</si>
  <si>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</si>
  <si>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</si>
  <si>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</si>
  <si>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</si>
  <si>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</si>
  <si>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</si>
  <si>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</si>
  <si>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</si>
  <si>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</si>
  <si>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</si>
  <si>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</si>
  <si>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</si>
  <si>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</si>
  <si>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</si>
  <si>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</si>
  <si>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</si>
  <si>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</si>
  <si>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</si>
  <si>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</si>
  <si>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</si>
  <si>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</si>
  <si>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</si>
  <si>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</si>
  <si>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</si>
  <si>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</si>
  <si>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</si>
  <si>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</si>
  <si>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</si>
  <si>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</si>
  <si>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</si>
  <si>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</si>
  <si>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</si>
  <si>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</si>
  <si>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</si>
  <si>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</si>
  <si>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</si>
  <si>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</si>
  <si>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</si>
  <si>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</si>
  <si>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</si>
  <si>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</si>
  <si>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</si>
  <si>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</si>
  <si>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</si>
  <si>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</si>
  <si>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</si>
  <si>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</si>
  <si>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</si>
  <si>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</si>
  <si>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</si>
  <si>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</si>
  <si>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</si>
  <si>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</si>
  <si>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</si>
  <si>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</si>
  <si>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</si>
  <si>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</si>
  <si>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</si>
  <si>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</si>
  <si>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</si>
  <si>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</si>
  <si>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</si>
  <si>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</si>
  <si>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</si>
  <si>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</si>
  <si>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</si>
  <si>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</si>
  <si>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</si>
  <si>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</si>
  <si>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</si>
  <si>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</si>
  <si>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</si>
  <si>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</si>
  <si>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</si>
  <si>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</si>
  <si>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</si>
  <si>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</si>
  <si>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</si>
  <si>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</si>
  <si>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</si>
  <si>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</si>
  <si>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</si>
  <si>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</si>
  <si>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</si>
  <si>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</si>
  <si>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</si>
  <si>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</si>
  <si>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</si>
  <si>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</si>
  <si>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</si>
  <si>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</si>
  <si>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</si>
  <si>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</si>
  <si>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</si>
  <si>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</si>
  <si>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</si>
  <si>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</si>
  <si>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</si>
  <si>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</si>
  <si>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</si>
  <si>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</si>
  <si>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</si>
  <si>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</si>
  <si>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</si>
  <si>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</si>
  <si>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</si>
  <si>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</si>
  <si>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</si>
  <si>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</si>
  <si>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</si>
  <si>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</si>
  <si>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</si>
  <si>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</si>
  <si>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</si>
  <si>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</si>
  <si>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</si>
  <si>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</si>
  <si>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</si>
  <si>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</si>
  <si>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</si>
  <si>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</si>
  <si>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</si>
  <si>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</si>
  <si>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</si>
  <si>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</si>
  <si>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</si>
  <si>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</si>
  <si>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</si>
  <si>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</si>
  <si>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</si>
  <si>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</si>
  <si>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</si>
  <si>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</si>
  <si>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</si>
  <si>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</si>
  <si>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</si>
  <si>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</si>
  <si>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</si>
  <si>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</si>
  <si>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</si>
  <si>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</si>
  <si>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</si>
  <si>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</si>
  <si>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</si>
  <si>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</si>
  <si>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</si>
  <si>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</si>
  <si>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</si>
  <si>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</si>
  <si>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</si>
  <si>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</si>
  <si>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</si>
  <si>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</si>
  <si>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</si>
  <si>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</si>
  <si>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</si>
  <si>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</si>
  <si>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</si>
  <si>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</si>
  <si>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</si>
  <si>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</si>
  <si>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</si>
  <si>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</si>
  <si>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</si>
  <si>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</si>
  <si>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</si>
  <si>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</si>
  <si>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</si>
  <si>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</si>
  <si>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</si>
  <si>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</si>
  <si>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</si>
  <si>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</si>
  <si>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</si>
  <si>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</si>
  <si>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</si>
  <si>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</si>
  <si>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</si>
  <si>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</si>
  <si>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</si>
  <si>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</si>
  <si>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</si>
  <si>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</si>
  <si>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</si>
  <si>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</si>
  <si>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</si>
  <si>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</si>
  <si>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</si>
  <si>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</si>
  <si>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</si>
  <si>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</si>
  <si>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</si>
  <si>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</si>
  <si>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</si>
  <si>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</si>
  <si>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</si>
  <si>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</si>
  <si>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</si>
  <si>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</si>
  <si>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</si>
  <si>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</si>
  <si>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</si>
  <si>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</si>
  <si>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</si>
  <si>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</si>
  <si>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</si>
  <si>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</si>
  <si>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</si>
  <si>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</si>
  <si>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</si>
  <si>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</si>
  <si>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</si>
  <si>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</si>
  <si>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</si>
  <si>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</si>
  <si>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</si>
  <si>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</si>
  <si>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</si>
  <si>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</si>
  <si>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</si>
  <si>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</si>
  <si>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</si>
  <si>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</si>
  <si>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</si>
  <si>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</si>
  <si>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</si>
  <si>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</si>
  <si>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</si>
  <si>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</si>
  <si>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</si>
  <si>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</si>
  <si>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</si>
  <si>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</si>
  <si>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</si>
  <si>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</si>
  <si>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</si>
  <si>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</si>
  <si>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</si>
  <si>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</si>
  <si>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</si>
  <si>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</si>
  <si>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</si>
  <si>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</si>
  <si>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</si>
  <si>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</si>
  <si>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</si>
  <si>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</si>
  <si>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</si>
  <si>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</si>
  <si>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</si>
  <si>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</si>
  <si>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</si>
  <si>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</si>
  <si>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</si>
  <si>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</si>
  <si>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</si>
  <si>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</si>
  <si>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</si>
  <si>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</si>
  <si>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</si>
  <si>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</si>
  <si>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</si>
  <si>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</si>
  <si>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</si>
  <si>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</si>
  <si>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</si>
  <si>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</si>
  <si>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</si>
  <si>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</si>
  <si>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</si>
  <si>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</si>
  <si>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</si>
  <si>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</si>
  <si>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</si>
  <si>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</si>
  <si>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</si>
  <si>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</si>
  <si>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</si>
  <si>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</si>
  <si>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</si>
  <si>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</si>
  <si>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</si>
  <si>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</si>
  <si>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</si>
  <si>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</si>
  <si>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</si>
  <si>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</si>
  <si>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</si>
  <si>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</si>
  <si>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</si>
  <si>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</si>
  <si>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</si>
  <si>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</si>
  <si>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</si>
  <si>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</si>
  <si>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</si>
  <si>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</si>
  <si>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</si>
  <si>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</si>
  <si>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</si>
  <si>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</si>
  <si>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</si>
  <si>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</si>
  <si>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</si>
  <si>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</si>
  <si>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</si>
  <si>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</si>
  <si>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</si>
  <si>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</si>
  <si>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</si>
  <si>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</si>
  <si>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</si>
  <si>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</si>
  <si>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</si>
  <si>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</si>
  <si>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</si>
  <si>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</si>
  <si>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</si>
  <si>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</si>
  <si>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</si>
  <si>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</si>
  <si>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</si>
  <si>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</si>
  <si>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</si>
  <si>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</si>
  <si>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</si>
  <si>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</si>
  <si>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</si>
  <si>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</si>
  <si>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</si>
  <si>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</si>
  <si>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</si>
  <si>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</si>
  <si>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</si>
  <si>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</si>
  <si>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</si>
  <si>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</si>
  <si>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</si>
  <si>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</si>
  <si>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</si>
  <si>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</si>
  <si>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</si>
  <si>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</si>
  <si>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</si>
  <si>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</si>
  <si>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</si>
  <si>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</si>
  <si>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</si>
  <si>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</si>
  <si>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</si>
  <si>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</si>
  <si>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</si>
  <si>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</si>
  <si>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</si>
  <si>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</si>
  <si>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</si>
  <si>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</si>
  <si>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</si>
  <si>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</si>
  <si>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</si>
  <si>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</si>
  <si>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</si>
  <si>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</si>
  <si>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</si>
  <si>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</si>
  <si>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</si>
  <si>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</si>
  <si>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</si>
  <si>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</si>
  <si>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</si>
  <si>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</si>
  <si>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</si>
  <si>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</si>
  <si>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</si>
  <si>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</si>
  <si>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</si>
  <si>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</si>
  <si>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</si>
  <si>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</si>
  <si>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</si>
  <si>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</si>
  <si>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</si>
  <si>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</si>
  <si>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</si>
  <si>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</si>
  <si>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</si>
  <si>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</si>
  <si>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</si>
  <si>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</si>
  <si>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</si>
  <si>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</si>
  <si>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</si>
  <si>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</si>
  <si>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</si>
  <si>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</si>
  <si>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</si>
  <si>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</si>
  <si>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</si>
  <si>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</si>
  <si>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</si>
  <si>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</si>
  <si>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</si>
  <si>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</si>
  <si>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</si>
  <si>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</si>
  <si>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</si>
  <si>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</si>
  <si>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</si>
  <si>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</si>
  <si>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</si>
  <si>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</si>
  <si>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</si>
  <si>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</si>
  <si>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</si>
  <si>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</si>
  <si>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</si>
  <si>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</si>
  <si>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</si>
  <si>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</si>
  <si>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</si>
  <si>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</si>
  <si>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</si>
  <si>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</si>
  <si>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</si>
  <si>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</si>
  <si>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</si>
  <si>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</si>
  <si>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</si>
  <si>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</si>
  <si>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</si>
  <si>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</si>
  <si>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</si>
  <si>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</si>
  <si>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</si>
  <si>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</si>
  <si>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</si>
  <si>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</si>
  <si>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</si>
  <si>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</si>
  <si>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</si>
  <si>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</si>
  <si>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</si>
  <si>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</si>
  <si>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</si>
  <si>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</si>
  <si>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</si>
  <si>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</si>
  <si>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</si>
  <si>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</si>
  <si>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</si>
  <si>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</si>
  <si>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</si>
  <si>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</si>
  <si>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</si>
  <si>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</si>
  <si>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</si>
  <si>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</si>
  <si>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</si>
  <si>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</si>
  <si>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</si>
  <si>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</si>
  <si>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</si>
  <si>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</si>
  <si>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</si>
  <si>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</si>
  <si>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</si>
  <si>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</si>
  <si>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</si>
  <si>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</si>
  <si>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</si>
  <si>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</si>
  <si>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</si>
  <si>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</si>
  <si>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</si>
  <si>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</si>
  <si>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</si>
  <si>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</si>
  <si>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</si>
  <si>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</si>
  <si>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</si>
  <si>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</si>
  <si>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</si>
  <si>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</si>
  <si>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</si>
  <si>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</si>
  <si>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</si>
  <si>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</si>
  <si>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</si>
  <si>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</si>
  <si>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</si>
  <si>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</si>
  <si>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</si>
  <si>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</si>
  <si>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</si>
  <si>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</si>
  <si>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</si>
  <si>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</si>
  <si>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</si>
  <si>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</si>
  <si>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</si>
  <si>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</si>
  <si>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</si>
  <si>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</si>
  <si>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</si>
  <si>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</si>
  <si>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</si>
  <si>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</si>
  <si>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</si>
  <si>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</si>
  <si>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</si>
  <si>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</si>
  <si>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</si>
  <si>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</si>
  <si>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</si>
  <si>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</si>
  <si>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</si>
  <si>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</si>
  <si>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</si>
  <si>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</si>
  <si>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</si>
  <si>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</si>
  <si>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</si>
  <si>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</si>
  <si>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</si>
  <si>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</si>
  <si>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</si>
  <si>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</si>
  <si>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</si>
  <si>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</si>
  <si>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</si>
  <si>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</si>
  <si>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</si>
  <si>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</si>
  <si>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</si>
  <si>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</si>
  <si>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</si>
  <si>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</si>
  <si>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</si>
  <si>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</si>
  <si>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</si>
  <si>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</si>
  <si>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</si>
  <si>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</si>
  <si>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</si>
  <si>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</si>
  <si>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</si>
  <si>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</si>
  <si>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</si>
  <si>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</si>
  <si>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</si>
  <si>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</si>
  <si>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</si>
  <si>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</si>
  <si>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</si>
  <si>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</si>
  <si>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</si>
  <si>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</si>
  <si>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</si>
  <si>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</si>
  <si>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</si>
  <si>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</si>
  <si>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</si>
  <si>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</si>
  <si>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</si>
  <si>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</si>
  <si>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</si>
  <si>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</si>
  <si>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</si>
  <si>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</si>
  <si>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</si>
  <si>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</si>
  <si>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</si>
  <si>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</si>
  <si>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</si>
  <si>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</si>
  <si>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</si>
  <si>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</si>
  <si>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</si>
  <si>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</si>
  <si>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</si>
  <si>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</si>
  <si>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</si>
  <si>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</si>
  <si>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</si>
  <si>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</si>
  <si>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</si>
  <si>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</si>
  <si>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</si>
  <si>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</si>
  <si>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</si>
  <si>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</si>
  <si>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</si>
  <si>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</si>
  <si>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</si>
  <si>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</si>
  <si>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</si>
  <si>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</si>
  <si>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</si>
  <si>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</si>
  <si>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</si>
  <si>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</si>
  <si>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</si>
  <si>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</si>
  <si>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</si>
  <si>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</si>
  <si>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</si>
  <si>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</si>
  <si>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</si>
  <si>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</si>
  <si>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</si>
  <si>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</si>
  <si>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</si>
  <si>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</si>
  <si>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</si>
  <si>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</si>
  <si>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</si>
  <si>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</si>
  <si>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</si>
  <si>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</si>
  <si>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</si>
  <si>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</si>
  <si>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</si>
  <si>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</si>
  <si>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</si>
  <si>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</si>
  <si>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</si>
  <si>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</si>
  <si>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</si>
  <si>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</si>
  <si>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</si>
  <si>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</si>
  <si>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</si>
  <si>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</si>
  <si>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</si>
  <si>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</si>
  <si>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</si>
  <si>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</si>
  <si>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</si>
  <si>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</si>
  <si>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</si>
  <si>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</si>
  <si>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</si>
  <si>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</si>
  <si>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</si>
  <si>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</si>
  <si>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</si>
  <si>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</si>
  <si>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</si>
  <si>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</si>
  <si>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</si>
  <si>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</si>
  <si>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</si>
  <si>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</si>
  <si>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</si>
  <si>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</si>
  <si>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</si>
  <si>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</si>
  <si>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</si>
  <si>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</si>
  <si>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</si>
  <si>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</si>
  <si>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</si>
  <si>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</si>
  <si>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</si>
  <si>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</si>
  <si>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</si>
  <si>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</si>
  <si>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</si>
  <si>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</si>
  <si>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</si>
  <si>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</si>
  <si>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</si>
  <si>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</si>
  <si>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</si>
  <si>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</si>
  <si>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</si>
  <si>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</si>
  <si>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</si>
  <si>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</si>
  <si>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</si>
  <si>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</si>
  <si>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</si>
  <si>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</si>
  <si>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</si>
  <si>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</si>
  <si>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</si>
  <si>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</si>
  <si>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</si>
  <si>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</si>
  <si>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</si>
  <si>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</si>
  <si>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</si>
  <si>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</si>
  <si>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</si>
  <si>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</si>
  <si>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</si>
  <si>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</si>
  <si>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</si>
  <si>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</si>
  <si>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</si>
  <si>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</si>
  <si>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</si>
  <si>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</si>
  <si>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</si>
  <si>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</si>
  <si>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</si>
  <si>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</si>
  <si>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</si>
  <si>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</si>
  <si>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</si>
  <si>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</si>
  <si>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</si>
  <si>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</si>
  <si>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</si>
  <si>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</si>
  <si>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</si>
  <si>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</si>
  <si>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</si>
  <si>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</si>
  <si>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</si>
  <si>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</si>
  <si>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</si>
  <si>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</si>
  <si>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</si>
  <si>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</si>
  <si>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</si>
  <si>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</si>
  <si>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</si>
  <si>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</si>
  <si>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</si>
  <si>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</si>
  <si>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</si>
  <si>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</si>
  <si>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</si>
  <si>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</si>
  <si>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</si>
  <si>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</si>
  <si>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</si>
  <si>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</si>
  <si>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</si>
  <si>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</si>
  <si>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</si>
  <si>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</si>
  <si>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</si>
  <si>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</si>
  <si>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</si>
  <si>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</si>
  <si>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</si>
  <si>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</si>
  <si>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</si>
  <si>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</si>
  <si>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</si>
  <si>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</si>
  <si>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</si>
  <si>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</si>
  <si>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</si>
  <si>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</si>
  <si>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</si>
  <si>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</si>
  <si>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</si>
  <si>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</si>
  <si>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</si>
  <si>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</si>
  <si>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</si>
  <si>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</si>
  <si>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</si>
  <si>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</si>
  <si>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</si>
  <si>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</si>
  <si>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</si>
  <si>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</si>
  <si>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</si>
  <si>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</si>
  <si>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</si>
  <si>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</si>
  <si>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</si>
  <si>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</si>
  <si>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</si>
  <si>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</si>
  <si>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</si>
  <si>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</si>
  <si>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</si>
  <si>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</si>
  <si>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</si>
  <si>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</si>
  <si>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</si>
  <si>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</si>
  <si>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</si>
  <si>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</si>
  <si>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</si>
  <si>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</si>
  <si>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</si>
  <si>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</si>
  <si>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</si>
  <si>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</si>
  <si>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</si>
  <si>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</si>
  <si>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</si>
  <si>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</si>
  <si>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</si>
  <si>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</si>
  <si>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</si>
  <si>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</si>
  <si>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</si>
  <si>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</si>
  <si>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</si>
  <si>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</si>
  <si>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</si>
  <si>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</si>
  <si>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</si>
  <si>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</si>
  <si>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</si>
  <si>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</si>
  <si>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</si>
  <si>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</si>
  <si>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</si>
  <si>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</si>
  <si>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</si>
  <si>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</si>
  <si>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</si>
  <si>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</si>
  <si>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</si>
  <si>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</si>
  <si>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</si>
  <si>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</si>
  <si>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</si>
  <si>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</si>
  <si>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</si>
  <si>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</si>
  <si>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</si>
  <si>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</si>
  <si>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</si>
  <si>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</si>
  <si>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</si>
  <si>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</si>
  <si>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</si>
  <si>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</si>
  <si>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</si>
  <si>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</si>
  <si>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</si>
  <si>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</si>
  <si>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</si>
  <si>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</si>
  <si>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</si>
  <si>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</si>
  <si>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</si>
  <si>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</si>
  <si>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</si>
  <si>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</si>
  <si>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</si>
  <si>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</si>
  <si>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</si>
  <si>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</si>
  <si>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</si>
  <si>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</si>
  <si>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</si>
  <si>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</si>
  <si>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</si>
  <si>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</si>
  <si>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</si>
  <si>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</si>
  <si>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</si>
  <si>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</si>
  <si>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</si>
  <si>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</si>
  <si>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</si>
  <si>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</si>
  <si>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</si>
  <si>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</si>
  <si>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</si>
  <si>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</si>
  <si>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</si>
  <si>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</si>
  <si>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</si>
  <si>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</si>
  <si>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</si>
  <si>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</si>
  <si>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</si>
  <si>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</si>
  <si>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</si>
  <si>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</si>
  <si>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</si>
  <si>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</si>
  <si>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</si>
  <si>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</si>
  <si>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</si>
  <si>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</si>
  <si>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</si>
  <si>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</si>
  <si>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</si>
  <si>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</si>
  <si>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</si>
  <si>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</si>
  <si>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</si>
  <si>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</si>
  <si>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</si>
  <si>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</si>
  <si>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</si>
  <si>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</si>
  <si>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</si>
  <si>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</si>
  <si>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</si>
  <si>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</si>
  <si>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</si>
  <si>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</si>
  <si>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</si>
  <si>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</si>
  <si>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</si>
  <si>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</si>
  <si>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</si>
  <si>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</si>
  <si>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</si>
  <si>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</si>
  <si>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</si>
  <si>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</si>
  <si>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</si>
  <si>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</si>
  <si>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</si>
  <si>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</si>
  <si>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</si>
  <si>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</si>
  <si>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</si>
  <si>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</si>
  <si>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</si>
  <si>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</si>
  <si>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</si>
  <si>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</si>
  <si>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</si>
  <si>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</si>
  <si>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</si>
  <si>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</si>
  <si>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</si>
  <si>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</si>
  <si>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</si>
  <si>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</si>
  <si>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</si>
  <si>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</si>
  <si>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</si>
  <si>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</si>
  <si>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</si>
  <si>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</si>
  <si>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</si>
  <si>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</si>
  <si>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</si>
  <si>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</si>
  <si>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</si>
  <si>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</si>
  <si>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</si>
  <si>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</si>
  <si>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</si>
  <si>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</si>
  <si>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</si>
  <si>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</si>
  <si>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</si>
  <si>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</si>
  <si>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</si>
  <si>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</si>
  <si>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</si>
  <si>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</si>
  <si>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</si>
  <si>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</si>
  <si>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</si>
  <si>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</si>
  <si>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</si>
  <si>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</si>
  <si>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</si>
  <si>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</si>
  <si>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</si>
  <si>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</si>
  <si>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</si>
  <si>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</si>
  <si>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</si>
  <si>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</si>
  <si>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</si>
  <si>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</si>
  <si>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</si>
  <si>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</si>
  <si>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</si>
  <si>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</si>
  <si>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</si>
  <si>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</si>
  <si>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</si>
  <si>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</si>
  <si>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</si>
  <si>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</si>
  <si>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</si>
  <si>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</si>
  <si>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</si>
  <si>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</si>
  <si>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</si>
  <si>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</si>
  <si>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</si>
  <si>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</si>
  <si>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</si>
  <si>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</si>
  <si>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</si>
  <si>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</si>
  <si>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</si>
  <si>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</si>
  <si>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</si>
  <si>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</si>
  <si>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</si>
  <si>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</si>
  <si>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</si>
  <si>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</si>
  <si>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</si>
  <si>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</si>
  <si>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</si>
  <si>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</si>
  <si>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</si>
  <si>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</si>
  <si>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</si>
  <si>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</si>
  <si>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</si>
  <si>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</si>
  <si>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</si>
  <si>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</si>
  <si>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</si>
  <si>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</si>
  <si>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</si>
  <si>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</si>
  <si>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</si>
  <si>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</si>
  <si>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</si>
  <si>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</si>
  <si>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</si>
  <si>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</si>
  <si>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</si>
  <si>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</si>
  <si>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</si>
  <si>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</si>
  <si>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</si>
  <si>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</si>
  <si>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</si>
  <si>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</si>
  <si>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</si>
  <si>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</si>
  <si>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</si>
  <si>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</si>
  <si>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</si>
  <si>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</si>
  <si>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</si>
  <si>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</si>
  <si>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</si>
  <si>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</si>
  <si>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</si>
  <si>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</si>
  <si>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</si>
  <si>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</si>
  <si>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</si>
  <si>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</si>
  <si>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</si>
  <si>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</si>
  <si>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</si>
  <si>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</si>
  <si>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</si>
  <si>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</si>
  <si>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</si>
  <si>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</si>
  <si>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</si>
  <si>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</si>
  <si>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</si>
  <si>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</si>
  <si>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</si>
  <si>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</si>
  <si>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</si>
  <si>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</si>
  <si>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</si>
  <si>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</si>
  <si>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</si>
  <si>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</si>
  <si>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</si>
  <si>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</si>
  <si>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</si>
  <si>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</si>
  <si>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</si>
  <si>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</si>
  <si>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</si>
  <si>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</si>
  <si>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</si>
  <si>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</si>
  <si>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</si>
  <si>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</si>
  <si>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</si>
  <si>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</si>
  <si>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</si>
  <si>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</si>
  <si>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</si>
  <si>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</si>
  <si>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</si>
  <si>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</si>
  <si>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</si>
  <si>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</si>
  <si>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</si>
  <si>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</si>
  <si>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</si>
  <si>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</si>
  <si>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</si>
  <si>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</si>
  <si>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</si>
  <si>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</si>
  <si>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</si>
  <si>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</si>
  <si>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</si>
  <si>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</si>
  <si>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</si>
  <si>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</si>
  <si>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</si>
  <si>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</si>
  <si>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</si>
  <si>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</si>
  <si>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</si>
  <si>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</si>
  <si>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</si>
  <si>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</si>
  <si>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</si>
  <si>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</si>
  <si>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</si>
  <si>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</si>
  <si>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</si>
  <si>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</si>
  <si>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</si>
  <si>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</si>
  <si>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</si>
  <si>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</si>
  <si>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</si>
  <si>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</si>
  <si>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</si>
  <si>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</si>
  <si>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</si>
  <si>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</si>
  <si>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</si>
  <si>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</si>
  <si>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</si>
  <si>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</si>
  <si>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</si>
  <si>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</si>
  <si>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</si>
  <si>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</si>
  <si>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</si>
  <si>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</si>
  <si>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</si>
  <si>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</si>
  <si>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</si>
  <si>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</si>
  <si>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</si>
  <si>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</si>
  <si>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</si>
  <si>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</si>
  <si>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</si>
  <si>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</si>
  <si>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</si>
  <si>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</si>
  <si>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</si>
  <si>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</si>
  <si>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</si>
  <si>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</si>
  <si>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</si>
  <si>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</si>
  <si>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</si>
  <si>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</si>
  <si>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</si>
  <si>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</si>
  <si>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</si>
  <si>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</si>
  <si>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</si>
  <si>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</si>
  <si>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</si>
  <si>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</si>
  <si>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</si>
  <si>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</si>
  <si>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</si>
  <si>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</si>
  <si>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</si>
  <si>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</si>
  <si>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</si>
  <si>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</si>
  <si>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</si>
  <si>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</si>
  <si>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</si>
  <si>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</si>
  <si>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</si>
  <si>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</si>
  <si>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</si>
  <si>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</si>
  <si>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</si>
  <si>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</si>
  <si>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</si>
  <si>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</si>
  <si>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</si>
  <si>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</si>
  <si>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</si>
  <si>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</si>
  <si>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</si>
  <si>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</si>
  <si>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</si>
  <si>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</si>
  <si>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</si>
  <si>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</si>
  <si>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</si>
  <si>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</si>
  <si>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</si>
  <si>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</si>
  <si>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</si>
  <si>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</si>
  <si>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</si>
  <si>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</si>
  <si>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</si>
  <si>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</si>
  <si>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</si>
  <si>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</si>
  <si>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</si>
  <si>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</si>
  <si>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</si>
  <si>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</si>
  <si>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</si>
  <si>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</si>
  <si>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</si>
  <si>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</si>
  <si>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</si>
  <si>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</si>
  <si>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</si>
  <si>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</si>
  <si>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</si>
  <si>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</si>
  <si>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</si>
  <si>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</si>
  <si>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</si>
  <si>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</si>
  <si>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</si>
  <si>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</si>
  <si>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</si>
  <si>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</si>
  <si>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</si>
  <si>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</si>
  <si>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</si>
  <si>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</si>
  <si>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</si>
  <si>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</si>
  <si>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</si>
  <si>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</si>
  <si>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</si>
  <si>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</si>
  <si>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</si>
  <si>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</si>
  <si>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</si>
  <si>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</si>
  <si>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</si>
  <si>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</si>
  <si>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</si>
  <si>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</si>
  <si>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</si>
  <si>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</si>
  <si>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</si>
  <si>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</si>
  <si>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</si>
  <si>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</si>
  <si>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</si>
  <si>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</si>
  <si>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</si>
  <si>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</si>
  <si>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</si>
  <si>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</si>
  <si>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</si>
  <si>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</si>
  <si>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</si>
  <si>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</si>
  <si>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</si>
  <si>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</si>
  <si>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</si>
  <si>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</si>
  <si>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</si>
  <si>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</si>
  <si>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</si>
  <si>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</si>
  <si>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</si>
  <si>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</si>
  <si>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</si>
  <si>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</si>
  <si>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</si>
  <si>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</si>
  <si>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</si>
  <si>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</si>
  <si>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</si>
  <si>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</si>
  <si>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</si>
  <si>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</si>
  <si>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</si>
  <si>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</si>
  <si>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</si>
  <si>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</si>
  <si>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</si>
  <si>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</si>
  <si>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</si>
  <si>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</si>
  <si>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</si>
  <si>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</si>
  <si>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</si>
  <si>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</si>
  <si>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</si>
  <si>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</si>
  <si>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</si>
  <si>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</si>
  <si>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</si>
  <si>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</si>
  <si>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</si>
  <si>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</si>
  <si>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</si>
  <si>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</si>
  <si>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</si>
  <si>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</si>
  <si>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</si>
  <si>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</si>
  <si>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</si>
  <si>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</si>
  <si>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</si>
  <si>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</si>
  <si>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</si>
  <si>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</si>
  <si>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</si>
  <si>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</si>
  <si>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</si>
  <si>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</si>
  <si>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</si>
  <si>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</si>
  <si>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</si>
  <si>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</si>
  <si>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</si>
  <si>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</si>
  <si>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</si>
  <si>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</si>
  <si>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</si>
  <si>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</si>
  <si>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</si>
  <si>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</si>
  <si>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</si>
  <si>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</si>
  <si>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</si>
  <si>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</si>
  <si>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</si>
  <si>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</si>
  <si>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</si>
  <si>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</si>
  <si>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</si>
  <si>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</si>
  <si>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</si>
  <si>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</si>
  <si>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</si>
  <si>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</si>
  <si>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</si>
  <si>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</si>
  <si>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</si>
  <si>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</si>
  <si>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</si>
  <si>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</si>
  <si>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</si>
  <si>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</si>
  <si>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</si>
  <si>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</si>
  <si>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</si>
  <si>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</si>
  <si>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</si>
  <si>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</si>
  <si>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</si>
  <si>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</si>
  <si>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</si>
  <si>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</si>
  <si>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</si>
  <si>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</si>
  <si>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</si>
  <si>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</si>
  <si>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</si>
  <si>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</si>
  <si>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</si>
  <si>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</si>
  <si>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</si>
  <si>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</si>
  <si>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</si>
  <si>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</si>
  <si>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</si>
  <si>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</si>
  <si>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</si>
  <si>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</si>
  <si>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</si>
  <si>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</si>
  <si>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</si>
  <si>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</si>
  <si>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</si>
  <si>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</si>
  <si>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</si>
  <si>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</si>
  <si>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</si>
  <si>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</si>
  <si>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</si>
  <si>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</si>
  <si>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</si>
  <si>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</si>
  <si>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</si>
  <si>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</si>
  <si>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</si>
  <si>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</si>
  <si>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</si>
  <si>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</si>
  <si>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</si>
  <si>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</si>
  <si>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</si>
  <si>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</si>
  <si>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</si>
  <si>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</si>
  <si>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</si>
  <si>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</si>
  <si>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</si>
  <si>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</si>
  <si>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</si>
  <si>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</si>
  <si>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</si>
  <si>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</si>
  <si>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</si>
  <si>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</si>
  <si>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</si>
  <si>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</si>
  <si>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</si>
  <si>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</si>
  <si>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</si>
  <si>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</si>
  <si>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</si>
  <si>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</si>
  <si>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</si>
  <si>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</si>
  <si>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</si>
  <si>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</si>
  <si>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</si>
  <si>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</si>
  <si>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</si>
  <si>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</si>
  <si>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</si>
  <si>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</si>
  <si>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</si>
  <si>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</si>
  <si>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</si>
  <si>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</si>
  <si>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</si>
  <si>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</si>
  <si>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</si>
  <si>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</si>
  <si>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</si>
  <si>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</si>
  <si>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</si>
  <si>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</si>
  <si>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</si>
  <si>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</si>
  <si>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</si>
  <si>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</si>
  <si>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</si>
  <si>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</si>
  <si>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</si>
  <si>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</si>
  <si>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</si>
  <si>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</si>
  <si>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</si>
  <si>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</si>
  <si>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</si>
  <si>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</si>
  <si>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</si>
  <si>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</si>
  <si>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</si>
  <si>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</si>
  <si>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</si>
  <si>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</si>
  <si>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</si>
  <si>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</si>
  <si>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</si>
  <si>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</si>
  <si>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</si>
  <si>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</si>
  <si>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</si>
  <si>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</si>
  <si>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</si>
  <si>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</si>
  <si>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</si>
  <si>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</si>
  <si>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</si>
  <si>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</si>
  <si>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</si>
  <si>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</si>
  <si>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</si>
  <si>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</si>
  <si>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</si>
  <si>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</si>
  <si>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</si>
  <si>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</si>
  <si>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</si>
  <si>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</si>
  <si>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</si>
  <si>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</si>
  <si>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</si>
  <si>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</si>
  <si>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</si>
  <si>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</si>
  <si>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</si>
  <si>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</si>
  <si>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</si>
  <si>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</si>
  <si>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</si>
  <si>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</si>
  <si>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</si>
  <si>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</si>
  <si>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</si>
  <si>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</si>
  <si>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</si>
  <si>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</si>
  <si>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</si>
  <si>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</si>
  <si>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</si>
  <si>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</si>
  <si>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</si>
  <si>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</si>
  <si>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</si>
  <si>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</si>
  <si>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</si>
  <si>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</si>
  <si>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</si>
  <si>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</si>
  <si>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</si>
  <si>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</si>
  <si>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</si>
  <si>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</si>
  <si>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</si>
  <si>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</si>
  <si>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</si>
  <si>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</si>
  <si>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</si>
  <si>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</si>
  <si>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</si>
  <si>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</si>
  <si>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</si>
  <si>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</si>
  <si>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</si>
  <si>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</si>
  <si>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</si>
  <si>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</si>
  <si>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</si>
  <si>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</si>
  <si>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</si>
  <si>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</si>
  <si>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</si>
  <si>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</si>
  <si>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</si>
  <si>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</si>
  <si>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</si>
  <si>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</si>
  <si>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</si>
  <si>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</si>
  <si>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</si>
  <si>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</si>
  <si>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</si>
  <si>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</si>
  <si>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</si>
  <si>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</si>
  <si>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</si>
  <si>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</si>
  <si>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</si>
  <si>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</si>
  <si>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</si>
  <si>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</si>
  <si>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</si>
  <si>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</si>
  <si>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</si>
  <si>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</si>
  <si>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</si>
  <si>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</si>
  <si>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</si>
  <si>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</si>
  <si>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</si>
  <si>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</si>
  <si>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</si>
  <si>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</si>
  <si>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</si>
  <si>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</si>
  <si>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</si>
  <si>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</si>
  <si>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</si>
  <si>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</si>
  <si>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</si>
  <si>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</si>
  <si>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</si>
  <si>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</si>
  <si>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</si>
  <si>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</si>
  <si>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</si>
  <si>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</si>
  <si>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</si>
  <si>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</si>
  <si>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</si>
  <si>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</si>
  <si>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</si>
  <si>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</si>
  <si>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</si>
  <si>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</si>
  <si>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</si>
  <si>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</si>
  <si>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</si>
  <si>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</si>
  <si>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</si>
  <si>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</si>
  <si>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</si>
  <si>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</si>
  <si>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</si>
  <si>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</si>
  <si>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</si>
  <si>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</si>
  <si>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</si>
  <si>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</si>
  <si>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</si>
  <si>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</si>
  <si>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</si>
  <si>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</si>
  <si>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</si>
  <si>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</si>
  <si>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</si>
  <si>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</si>
  <si>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</si>
  <si>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</si>
  <si>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</si>
  <si>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</si>
  <si>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</si>
  <si>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</si>
  <si>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</si>
  <si>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</si>
  <si>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</si>
  <si>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</si>
  <si>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</si>
  <si>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</si>
  <si>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</si>
  <si>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</si>
  <si>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</si>
  <si>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</si>
  <si>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</si>
  <si>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</si>
  <si>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</si>
  <si>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</si>
  <si>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</si>
  <si>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</si>
  <si>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</si>
  <si>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</si>
  <si>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</si>
  <si>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</si>
  <si>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</si>
  <si>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</si>
  <si>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</si>
  <si>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</si>
  <si>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</si>
  <si>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</si>
  <si>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</si>
  <si>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</si>
  <si>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</si>
  <si>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</si>
  <si>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</si>
  <si>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</si>
  <si>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</si>
  <si>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</si>
  <si>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</si>
  <si>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</si>
  <si>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</si>
  <si>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</si>
  <si>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</si>
  <si>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</si>
  <si>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</si>
  <si>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</si>
  <si>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</si>
  <si>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</si>
  <si>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</si>
  <si>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</si>
  <si>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</si>
  <si>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</si>
  <si>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</si>
  <si>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</si>
  <si>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</si>
  <si>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</si>
  <si>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</si>
  <si>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</si>
  <si>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</si>
  <si>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</si>
  <si>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</si>
  <si>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</si>
  <si>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</si>
  <si>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</si>
  <si>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</si>
  <si>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</si>
  <si>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</si>
  <si>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</si>
  <si>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</si>
  <si>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</si>
  <si>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</si>
  <si>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</si>
  <si>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</si>
  <si>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</si>
  <si>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</si>
  <si>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</si>
  <si>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</si>
  <si>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</si>
  <si>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</si>
  <si>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</si>
  <si>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</si>
  <si>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</si>
  <si>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</si>
  <si>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</si>
  <si>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</si>
  <si>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</si>
  <si>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</si>
  <si>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</si>
  <si>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</si>
  <si>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</si>
  <si>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</si>
  <si>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</si>
  <si>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</si>
  <si>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</si>
  <si>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</si>
  <si>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</si>
  <si>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</si>
  <si>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</si>
  <si>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</si>
  <si>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</si>
  <si>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</si>
  <si>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</si>
  <si>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</si>
  <si>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</si>
  <si>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</si>
  <si>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</si>
  <si>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</si>
  <si>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</si>
  <si>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</si>
  <si>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</si>
  <si>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</si>
  <si>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</si>
  <si>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</si>
  <si>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</si>
  <si>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</si>
  <si>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</si>
  <si>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</si>
  <si>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</si>
  <si>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</si>
  <si>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</si>
  <si>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</si>
  <si>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</si>
  <si>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</si>
  <si>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</si>
  <si>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</si>
  <si>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</si>
  <si>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</si>
  <si>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</si>
  <si>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</si>
  <si>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</si>
  <si>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</si>
  <si>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</si>
  <si>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</si>
  <si>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</si>
  <si>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</si>
  <si>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</si>
  <si>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</si>
  <si>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</si>
  <si>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</si>
  <si>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</si>
  <si>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</si>
  <si>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</si>
  <si>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</si>
  <si>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</si>
  <si>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</si>
  <si>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</si>
  <si>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</si>
  <si>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</si>
  <si>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</si>
  <si>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</si>
  <si>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</si>
  <si>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</si>
  <si>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</si>
  <si>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</si>
  <si>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</si>
  <si>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</si>
  <si>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</si>
  <si>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</si>
  <si>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</si>
  <si>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</si>
  <si>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</si>
  <si>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</si>
  <si>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</si>
  <si>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</si>
  <si>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</si>
  <si>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</si>
  <si>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</si>
  <si>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</si>
  <si>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</si>
  <si>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</si>
  <si>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</si>
  <si>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</si>
  <si>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</si>
  <si>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</si>
  <si>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</si>
  <si>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</si>
  <si>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</si>
  <si>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</si>
  <si>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</si>
  <si>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</si>
  <si>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</si>
  <si>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</si>
  <si>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</si>
  <si>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</si>
  <si>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</si>
  <si>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</si>
  <si>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</si>
  <si>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</si>
  <si>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</si>
  <si>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</si>
  <si>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</si>
  <si>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</si>
  <si>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</si>
  <si>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</si>
  <si>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</si>
  <si>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</si>
  <si>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</si>
  <si>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</si>
  <si>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</si>
  <si>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</si>
  <si>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</si>
  <si>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</si>
  <si>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</si>
  <si>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</si>
  <si>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</si>
  <si>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</si>
  <si>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</si>
  <si>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</si>
  <si>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</si>
  <si>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</si>
  <si>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</si>
  <si>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</si>
  <si>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</si>
  <si>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</si>
  <si>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</si>
  <si>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</si>
  <si>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</si>
  <si>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</si>
  <si>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</si>
  <si>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</si>
  <si>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</si>
  <si>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</si>
  <si>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</si>
  <si>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</si>
  <si>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</si>
  <si>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</si>
  <si>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</si>
  <si>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</si>
  <si>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</si>
  <si>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</si>
  <si>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</si>
  <si>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</si>
  <si>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</si>
  <si>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</si>
  <si>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</si>
  <si>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</si>
  <si>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</si>
  <si>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</si>
  <si>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</si>
  <si>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</si>
  <si>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</si>
  <si>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</si>
  <si>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</si>
  <si>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</si>
  <si>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</si>
  <si>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</si>
  <si>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</si>
  <si>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</si>
  <si>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</si>
  <si>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</si>
  <si>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</si>
  <si>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</si>
  <si>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</si>
  <si>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</si>
  <si>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</si>
  <si>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</si>
  <si>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</si>
  <si>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</si>
  <si>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</si>
  <si>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</si>
  <si>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</si>
  <si>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</si>
  <si>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</si>
  <si>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</si>
  <si>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</si>
  <si>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</si>
  <si>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</si>
  <si>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</si>
  <si>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</si>
  <si>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</si>
  <si>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</si>
  <si>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</si>
  <si>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</si>
  <si>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</si>
  <si>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</si>
  <si>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</si>
  <si>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</si>
  <si>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</si>
  <si>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</si>
  <si>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</si>
  <si>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</si>
  <si>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</si>
  <si>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</si>
  <si>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</si>
  <si>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</si>
  <si>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</si>
  <si>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</si>
  <si>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</si>
  <si>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</si>
  <si>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</si>
  <si>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</si>
  <si>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</si>
  <si>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</si>
  <si>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</si>
  <si>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</si>
  <si>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</si>
  <si>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</si>
  <si>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</si>
  <si>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</si>
  <si>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</si>
  <si>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</si>
  <si>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</si>
  <si>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</si>
  <si>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</si>
  <si>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</si>
  <si>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</si>
  <si>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</si>
  <si>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</si>
  <si>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</si>
  <si>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</si>
  <si>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</si>
  <si>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</si>
  <si>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</si>
  <si>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</si>
  <si>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</si>
  <si>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</si>
  <si>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</si>
  <si>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</si>
  <si>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</si>
  <si>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</si>
  <si>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</si>
  <si>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</si>
  <si>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</si>
  <si>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</si>
  <si>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</si>
  <si>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</si>
  <si>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</si>
  <si>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</si>
  <si>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</si>
  <si>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</si>
  <si>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</si>
  <si>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</si>
  <si>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</si>
  <si>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</si>
  <si>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</si>
  <si>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</si>
  <si>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</si>
  <si>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</si>
  <si>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</si>
  <si>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</si>
  <si>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</si>
  <si>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</si>
  <si>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</si>
  <si>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</si>
  <si>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</si>
  <si>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</si>
  <si>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</si>
  <si>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</si>
  <si>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</si>
  <si>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</si>
  <si>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</si>
  <si>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</si>
  <si>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</si>
  <si>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</si>
  <si>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</si>
  <si>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</si>
  <si>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</si>
  <si>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</si>
  <si>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</si>
  <si>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</si>
  <si>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</si>
  <si>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</si>
  <si>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</si>
  <si>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</si>
  <si>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</si>
  <si>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</si>
  <si>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</si>
  <si>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</si>
  <si>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</si>
  <si>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</si>
  <si>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</si>
  <si>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</si>
  <si>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</si>
  <si>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</si>
  <si>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</si>
  <si>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</si>
  <si>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</si>
  <si>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</si>
  <si>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</si>
  <si>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</si>
  <si>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</si>
  <si>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</si>
  <si>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</si>
  <si>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</si>
  <si>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</si>
  <si>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</si>
  <si>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</si>
  <si>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</si>
  <si>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</si>
  <si>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</si>
  <si>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</si>
  <si>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</si>
  <si>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</si>
  <si>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</si>
  <si>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</si>
  <si>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</si>
  <si>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</si>
  <si>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</si>
  <si>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</si>
  <si>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</si>
  <si>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</si>
  <si>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</si>
  <si>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</si>
  <si>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</si>
  <si>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</si>
  <si>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</si>
  <si>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</si>
  <si>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</si>
  <si>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</si>
  <si>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</si>
  <si>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</si>
  <si>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</si>
  <si>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</si>
  <si>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</si>
  <si>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</si>
  <si>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</si>
  <si>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</si>
  <si>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</si>
  <si>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</si>
  <si>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</si>
  <si>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</si>
  <si>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</si>
  <si>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</si>
  <si>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</si>
  <si>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</si>
  <si>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</si>
  <si>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</si>
  <si>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</si>
  <si>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</si>
  <si>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</si>
  <si>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</si>
  <si>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</si>
  <si>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</si>
  <si>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</si>
  <si>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</si>
  <si>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</si>
  <si>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</si>
  <si>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</si>
  <si>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</si>
  <si>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</si>
  <si>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</si>
  <si>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</si>
  <si>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</si>
  <si>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</si>
  <si>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</si>
  <si>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</si>
  <si>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</si>
  <si>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</si>
  <si>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</si>
  <si>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</si>
  <si>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</si>
  <si>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</si>
  <si>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</si>
  <si>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</si>
  <si>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</si>
  <si>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</si>
  <si>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</si>
  <si>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</si>
  <si>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</si>
  <si>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</si>
  <si>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</si>
  <si>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</si>
  <si>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</si>
  <si>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</si>
  <si>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</si>
  <si>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</si>
  <si>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</si>
  <si>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</si>
  <si>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</si>
  <si>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</si>
  <si>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</si>
  <si>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</si>
  <si>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</si>
  <si>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</si>
  <si>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</si>
  <si>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</si>
  <si>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</si>
  <si>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</si>
  <si>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</si>
  <si>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</si>
  <si>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</si>
  <si>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</si>
  <si>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</si>
  <si>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</si>
  <si>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</si>
  <si>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</si>
  <si>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</si>
  <si>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</si>
  <si>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</si>
  <si>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</si>
  <si>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</si>
  <si>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</si>
  <si>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</si>
  <si>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</si>
  <si>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</si>
  <si>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</si>
  <si>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</si>
  <si>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</si>
  <si>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</si>
  <si>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</si>
  <si>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</si>
  <si>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</si>
  <si>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</si>
  <si>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</si>
  <si>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</si>
  <si>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</si>
  <si>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</si>
  <si>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</si>
  <si>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</si>
  <si>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</si>
  <si>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</si>
  <si>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</si>
  <si>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</si>
  <si>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</si>
  <si>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</si>
  <si>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</si>
  <si>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</si>
  <si>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</si>
  <si>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</si>
  <si>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</si>
  <si>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</si>
  <si>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</si>
  <si>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</si>
  <si>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</si>
  <si>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</si>
  <si>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</si>
  <si>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</si>
  <si>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</si>
  <si>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</si>
  <si>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</si>
  <si>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</si>
  <si>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</si>
  <si>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</si>
  <si>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</si>
  <si>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</si>
  <si>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</si>
  <si>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</si>
  <si>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</si>
  <si>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</si>
  <si>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</si>
  <si>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</si>
  <si>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</si>
  <si>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</si>
  <si>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</si>
  <si>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</si>
  <si>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</si>
  <si>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</si>
  <si>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</si>
  <si>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</si>
  <si>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</si>
  <si>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</si>
  <si>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</si>
  <si>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</si>
  <si>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</si>
  <si>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</si>
  <si>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</si>
  <si>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</si>
  <si>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</si>
  <si>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</si>
  <si>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</si>
  <si>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</si>
  <si>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</si>
  <si>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</si>
  <si>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</si>
  <si>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</si>
  <si>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</si>
  <si>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</si>
  <si>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</si>
  <si>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</si>
  <si>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</si>
  <si>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</si>
  <si>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</si>
  <si>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</si>
  <si>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</si>
  <si>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</si>
  <si>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</si>
  <si>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</si>
  <si>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</si>
  <si>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</si>
  <si>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</si>
  <si>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</si>
  <si>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</si>
  <si>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</si>
  <si>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</si>
  <si>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</si>
  <si>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</si>
  <si>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</si>
  <si>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</si>
  <si>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</si>
  <si>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</si>
  <si>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</si>
  <si>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</si>
  <si>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</si>
  <si>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</si>
  <si>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</si>
  <si>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</si>
  <si>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</si>
  <si>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</si>
  <si>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</si>
  <si>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</si>
  <si>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</si>
  <si>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</si>
  <si>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</si>
  <si>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</si>
  <si>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</si>
  <si>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</si>
  <si>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</si>
  <si>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</si>
  <si>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</si>
  <si>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</si>
  <si>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</si>
  <si>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</si>
  <si>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</si>
  <si>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</si>
  <si>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</si>
  <si>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</si>
  <si>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</si>
  <si>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</si>
  <si>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</si>
  <si>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</si>
  <si>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</si>
  <si>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</si>
  <si>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</si>
  <si>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</si>
  <si>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</si>
  <si>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</si>
  <si>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</si>
  <si>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</si>
  <si>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</si>
  <si>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</si>
  <si>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</si>
  <si>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</si>
  <si>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</si>
  <si>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</si>
  <si>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</si>
  <si>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</si>
  <si>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</si>
  <si>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</si>
  <si>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</si>
  <si>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</si>
  <si>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</si>
  <si>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</si>
  <si>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</si>
  <si>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</si>
  <si>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</si>
  <si>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</si>
  <si>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</si>
  <si>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</si>
  <si>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</si>
  <si>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</si>
  <si>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</si>
  <si>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</si>
  <si>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</si>
  <si>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</si>
  <si>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</si>
  <si>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</si>
  <si>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</si>
  <si>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</si>
  <si>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</si>
  <si>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</si>
  <si>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</si>
  <si>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</si>
  <si>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</si>
  <si>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</si>
  <si>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</si>
  <si>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</si>
  <si>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</si>
  <si>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</si>
  <si>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</si>
  <si>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</si>
  <si>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</si>
  <si>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</si>
  <si>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</si>
  <si>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</si>
  <si>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</si>
  <si>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</si>
  <si>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</si>
  <si>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</si>
  <si>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</si>
  <si>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</si>
  <si>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</si>
  <si>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</si>
  <si>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</si>
  <si>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</si>
  <si>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</si>
  <si>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</si>
  <si>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</si>
  <si>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</si>
  <si>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</si>
  <si>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</si>
  <si>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</si>
  <si>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</si>
  <si>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</si>
  <si>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</si>
  <si>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</si>
  <si>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</si>
  <si>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</si>
  <si>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</si>
  <si>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</si>
  <si>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</si>
  <si>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</si>
  <si>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</si>
  <si>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</si>
  <si>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</si>
  <si>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</si>
  <si>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</si>
  <si>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</si>
  <si>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</si>
  <si>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</si>
  <si>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</si>
  <si>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</si>
  <si>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</si>
  <si>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</si>
  <si>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</si>
  <si>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</si>
  <si>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</si>
  <si>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</si>
  <si>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</si>
  <si>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</si>
  <si>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</si>
  <si>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</si>
  <si>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</si>
  <si>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</si>
  <si>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</si>
  <si>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</si>
  <si>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</si>
  <si>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</si>
  <si>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</si>
  <si>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</si>
  <si>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</si>
  <si>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</si>
  <si>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</si>
  <si>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</si>
  <si>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</si>
  <si>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</si>
  <si>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</si>
  <si>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</si>
  <si>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</si>
  <si>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</si>
  <si>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</si>
  <si>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</si>
  <si>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</si>
  <si>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</si>
  <si>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</si>
  <si>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</si>
  <si>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</si>
  <si>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</si>
  <si>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</si>
  <si>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</si>
  <si>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</si>
  <si>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</si>
  <si>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</si>
  <si>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</si>
  <si>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</si>
  <si>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</si>
  <si>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</si>
  <si>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</si>
  <si>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</si>
  <si>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</si>
  <si>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</si>
  <si>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</si>
  <si>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</si>
  <si>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</si>
  <si>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</si>
  <si>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</si>
  <si>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</si>
  <si>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</si>
  <si>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</si>
  <si>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</si>
  <si>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</si>
  <si>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</si>
  <si>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</si>
  <si>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</si>
  <si>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</si>
  <si>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</si>
  <si>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</si>
  <si>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</si>
  <si>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</si>
  <si>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</si>
  <si>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</si>
  <si>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</si>
  <si>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</si>
  <si>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</si>
  <si>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</si>
  <si>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</si>
  <si>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</si>
  <si>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</si>
  <si>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</si>
  <si>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</si>
  <si>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</si>
  <si>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</si>
  <si>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</si>
  <si>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</si>
  <si>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</si>
  <si>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</si>
  <si>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</si>
  <si>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</si>
  <si>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</si>
  <si>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</si>
  <si>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</si>
  <si>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</si>
  <si>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</si>
  <si>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</si>
  <si>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</si>
  <si>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</si>
  <si>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</si>
  <si>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</si>
  <si>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</si>
  <si>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</si>
  <si>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</si>
  <si>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</si>
  <si>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</si>
  <si>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</si>
  <si>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</si>
  <si>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</si>
  <si>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</si>
  <si>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</si>
  <si>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</si>
  <si>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</si>
  <si>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</si>
  <si>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</si>
  <si>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</si>
  <si>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</si>
  <si>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</si>
  <si>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</si>
  <si>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</si>
  <si>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</si>
  <si>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</si>
  <si>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</si>
  <si>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</si>
  <si>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</si>
  <si>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</si>
  <si>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</si>
  <si>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</si>
  <si>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</si>
  <si>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</si>
  <si>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</si>
  <si>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</si>
  <si>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</si>
  <si>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</si>
  <si>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</si>
  <si>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</si>
  <si>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</si>
  <si>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</si>
  <si>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</si>
  <si>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</si>
  <si>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</si>
  <si>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</si>
  <si>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</si>
  <si>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</si>
  <si>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</si>
  <si>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</si>
  <si>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</si>
  <si>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</si>
  <si>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</si>
  <si>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</si>
  <si>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</si>
  <si>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</si>
  <si>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</si>
  <si>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</si>
  <si>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</si>
  <si>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</si>
  <si>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</si>
  <si>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</si>
  <si>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</si>
  <si>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</si>
  <si>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</si>
  <si>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</si>
  <si>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</si>
  <si>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</si>
  <si>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</si>
  <si>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</si>
  <si>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</si>
  <si>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</si>
  <si>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</si>
  <si>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</si>
  <si>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</si>
  <si>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</si>
  <si>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</si>
  <si>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</si>
  <si>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</si>
  <si>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</si>
  <si>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</si>
  <si>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</si>
  <si>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</si>
  <si>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</si>
  <si>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</si>
  <si>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</si>
  <si>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</si>
  <si>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</si>
  <si>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</si>
  <si>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</si>
  <si>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</si>
  <si>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</si>
  <si>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</si>
  <si>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</si>
  <si>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</si>
  <si>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</si>
  <si>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</si>
  <si>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</si>
  <si>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</si>
  <si>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</si>
  <si>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</si>
  <si>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</si>
  <si>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</si>
  <si>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</si>
  <si>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</si>
  <si>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</si>
  <si>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</si>
  <si>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</si>
  <si>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</si>
  <si>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</si>
  <si>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</si>
  <si>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</si>
  <si>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</si>
  <si>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</si>
  <si>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</si>
  <si>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</si>
  <si>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</si>
  <si>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</si>
  <si>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</si>
  <si>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</si>
  <si>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</si>
  <si>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</si>
  <si>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</si>
  <si>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</si>
  <si>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</si>
  <si>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</si>
  <si>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</si>
  <si>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</si>
  <si>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</si>
  <si>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</si>
  <si>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</si>
  <si>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</si>
  <si>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</si>
  <si>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</si>
  <si>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</si>
  <si>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</si>
  <si>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</si>
  <si>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</si>
  <si>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</si>
  <si>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</si>
  <si>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</si>
  <si>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</si>
  <si>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</si>
  <si>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</si>
  <si>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</si>
  <si>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</si>
  <si>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</si>
  <si>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</si>
  <si>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</si>
  <si>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</si>
  <si>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</si>
  <si>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</si>
  <si>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</si>
  <si>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</si>
  <si>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</si>
  <si>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</si>
  <si>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</si>
  <si>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</si>
  <si>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</si>
  <si>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</si>
  <si>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</si>
  <si>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</si>
  <si>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</si>
  <si>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</si>
  <si>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</si>
  <si>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</si>
  <si>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</si>
  <si>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</si>
  <si>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</si>
  <si>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</si>
  <si>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</si>
  <si>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</si>
  <si>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</si>
  <si>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</si>
  <si>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</si>
  <si>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</si>
  <si>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</si>
  <si>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</si>
  <si>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</si>
  <si>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</si>
  <si>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</si>
  <si>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</si>
  <si>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</si>
  <si>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</si>
  <si>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</si>
  <si>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</si>
  <si>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</si>
  <si>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</si>
  <si>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</si>
  <si>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</si>
  <si>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</si>
  <si>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</si>
  <si>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</si>
  <si>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</si>
  <si>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</si>
  <si>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</si>
  <si>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</si>
  <si>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</si>
  <si>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</si>
  <si>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</si>
  <si>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</si>
  <si>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</si>
  <si>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</si>
  <si>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</si>
  <si>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</si>
  <si>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</si>
  <si>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</si>
  <si>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</si>
  <si>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</si>
  <si>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</si>
  <si>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</si>
  <si>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</si>
  <si>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</si>
  <si>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</si>
  <si>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</si>
  <si>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</si>
  <si>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</si>
  <si>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</si>
  <si>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</si>
  <si>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</si>
  <si>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</si>
  <si>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</si>
  <si>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</si>
  <si>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</si>
  <si>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</si>
  <si>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</si>
  <si>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</si>
  <si>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</si>
  <si>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</si>
  <si>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</si>
  <si>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</si>
  <si>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</si>
  <si>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</si>
  <si>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</si>
  <si>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</si>
  <si>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</si>
  <si>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</si>
  <si>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</si>
  <si>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</si>
  <si>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</si>
  <si>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</si>
  <si>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</si>
  <si>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</si>
  <si>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</si>
  <si>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</si>
  <si>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</si>
  <si>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</si>
  <si>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</si>
  <si>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</si>
  <si>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</si>
  <si>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</si>
  <si>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</si>
  <si>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</si>
  <si>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</si>
  <si>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</si>
  <si>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</si>
  <si>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</si>
  <si>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</si>
  <si>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</si>
  <si>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</si>
  <si>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</si>
  <si>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</si>
  <si>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</si>
  <si>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</si>
  <si>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</si>
  <si>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</si>
  <si>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</si>
  <si>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</si>
  <si>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</si>
  <si>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</si>
  <si>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</si>
  <si>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</si>
  <si>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</si>
  <si>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</si>
  <si>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</si>
  <si>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</si>
  <si>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</si>
  <si>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</si>
  <si>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</si>
  <si>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</si>
  <si>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</si>
  <si>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</si>
  <si>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</si>
  <si>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</si>
  <si>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</si>
  <si>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</si>
  <si>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</si>
  <si>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</si>
  <si>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</si>
  <si>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</si>
  <si>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</si>
  <si>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</si>
  <si>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</si>
  <si>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</si>
  <si>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</si>
  <si>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</si>
  <si>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</si>
  <si>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</si>
  <si>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</si>
  <si>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</si>
  <si>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</si>
  <si>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</si>
  <si>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</si>
  <si>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</si>
  <si>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</si>
  <si>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</si>
  <si>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</si>
  <si>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</si>
  <si>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</si>
  <si>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</si>
  <si>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</si>
  <si>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</si>
  <si>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</si>
  <si>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</si>
  <si>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</si>
  <si>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</si>
  <si>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</si>
  <si>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</si>
  <si>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</si>
  <si>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</si>
  <si>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</si>
  <si>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</si>
  <si>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</si>
  <si>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</si>
  <si>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</si>
  <si>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</si>
  <si>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</si>
  <si>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</si>
  <si>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</si>
  <si>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</si>
  <si>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</si>
  <si>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</si>
  <si>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</si>
  <si>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</si>
  <si>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</si>
  <si>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</si>
  <si>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</si>
  <si>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</si>
  <si>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</si>
  <si>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</si>
  <si>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</si>
  <si>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</si>
  <si>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</si>
  <si>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</si>
  <si>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</si>
  <si>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</si>
  <si>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</si>
  <si>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</si>
  <si>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</si>
  <si>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</si>
  <si>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</si>
  <si>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</si>
  <si>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</si>
  <si>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</si>
  <si>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</si>
  <si>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</si>
  <si>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</si>
  <si>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</si>
  <si>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</si>
  <si>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</si>
  <si>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</si>
  <si>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</si>
  <si>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</si>
  <si>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</si>
  <si>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</si>
  <si>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</si>
  <si>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</si>
  <si>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</si>
  <si>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</si>
  <si>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</si>
  <si>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</si>
  <si>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</si>
  <si>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</si>
  <si>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</si>
  <si>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</si>
  <si>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</si>
  <si>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</si>
  <si>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</si>
  <si>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</si>
  <si>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</si>
  <si>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</si>
  <si>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</si>
  <si>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</si>
  <si>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</si>
  <si>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</si>
  <si>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</si>
  <si>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</si>
  <si>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</si>
  <si>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</si>
  <si>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</si>
  <si>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</si>
  <si>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</si>
  <si>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</si>
  <si>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</si>
  <si>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</si>
  <si>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</si>
  <si>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</si>
  <si>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</si>
  <si>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</si>
  <si>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</si>
  <si>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</si>
  <si>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</si>
  <si>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</si>
  <si>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</si>
  <si>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</si>
  <si>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</si>
  <si>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</si>
  <si>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</si>
  <si>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</si>
  <si>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</si>
  <si>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</si>
  <si>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</si>
  <si>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</si>
  <si>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</si>
  <si>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</si>
  <si>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</si>
  <si>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</si>
  <si>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</si>
  <si>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</si>
  <si>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</si>
  <si>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</si>
  <si>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</si>
  <si>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</si>
  <si>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</si>
  <si>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</si>
  <si>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</si>
  <si>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</si>
  <si>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</si>
  <si>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</si>
  <si>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</si>
  <si>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</si>
  <si>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</si>
  <si>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</si>
  <si>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</si>
  <si>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</si>
  <si>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</si>
  <si>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</si>
  <si>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</si>
  <si>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</si>
  <si>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</si>
  <si>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</si>
  <si>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</si>
  <si>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</si>
  <si>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</si>
  <si>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</si>
  <si>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</si>
  <si>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</si>
  <si>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</si>
  <si>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</si>
  <si>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</si>
  <si>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</si>
  <si>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</si>
  <si>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</si>
  <si>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</si>
  <si>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</si>
  <si>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</si>
  <si>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</si>
  <si>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</si>
  <si>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</si>
  <si>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</si>
  <si>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</si>
  <si>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</si>
  <si>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</si>
  <si>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</si>
  <si>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</si>
  <si>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</si>
  <si>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</si>
  <si>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</si>
  <si>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</si>
  <si>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</si>
  <si>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</si>
  <si>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</si>
  <si>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</si>
  <si>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</si>
  <si>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</si>
  <si>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</si>
  <si>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</si>
  <si>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</si>
  <si>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</si>
  <si>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</si>
  <si>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</si>
  <si>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</si>
  <si>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</si>
  <si>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</si>
  <si>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</si>
  <si>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</si>
  <si>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</si>
  <si>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</si>
  <si>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</si>
  <si>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</si>
  <si>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</si>
  <si>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</si>
  <si>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</si>
  <si>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</si>
  <si>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</si>
  <si>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</si>
  <si>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</si>
  <si>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</si>
  <si>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</si>
  <si>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</si>
  <si>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</si>
  <si>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</si>
  <si>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</si>
  <si>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</si>
  <si>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</si>
  <si>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</si>
  <si>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</si>
  <si>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</si>
  <si>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</si>
  <si>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</si>
  <si>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</si>
  <si>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</si>
  <si>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</si>
  <si>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</si>
  <si>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</si>
  <si>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</si>
  <si>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</si>
  <si>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</si>
  <si>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</si>
  <si>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</si>
  <si>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</si>
  <si>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</si>
  <si>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</si>
  <si>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</si>
  <si>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</si>
  <si>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</si>
  <si>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</si>
  <si>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</si>
  <si>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</si>
  <si>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</si>
  <si>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</si>
  <si>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</si>
  <si>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</si>
  <si>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</si>
  <si>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</si>
  <si>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</si>
  <si>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</si>
  <si>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</si>
  <si>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</si>
  <si>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</si>
  <si>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</si>
  <si>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</si>
  <si>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</si>
  <si>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</si>
  <si>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</si>
  <si>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</si>
  <si>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</si>
  <si>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</si>
  <si>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</si>
  <si>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</si>
  <si>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</si>
  <si>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</si>
  <si>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</si>
  <si>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</si>
  <si>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</si>
  <si>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</si>
  <si>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</si>
  <si>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</si>
  <si>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</si>
  <si>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</si>
  <si>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</si>
  <si>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</si>
  <si>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</si>
  <si>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</si>
  <si>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</si>
  <si>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</si>
  <si>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</si>
  <si>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</si>
  <si>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</si>
  <si>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</si>
  <si>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</si>
  <si>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</si>
  <si>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</si>
  <si>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</si>
  <si>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</si>
  <si>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</si>
  <si>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</si>
  <si>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</si>
  <si>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</si>
  <si>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</si>
  <si>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</si>
  <si>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</si>
  <si>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</si>
  <si>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</si>
  <si>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</si>
  <si>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</si>
  <si>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</si>
  <si>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</si>
  <si>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</si>
  <si>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</si>
  <si>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</si>
  <si>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</si>
  <si>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</si>
  <si>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</si>
  <si>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</si>
  <si>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</si>
  <si>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</si>
  <si>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</si>
  <si>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</si>
  <si>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</si>
  <si>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</si>
  <si>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</si>
  <si>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</si>
  <si>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</si>
  <si>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</si>
  <si>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</si>
  <si>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</si>
  <si>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</si>
  <si>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</si>
  <si>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</si>
  <si>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</si>
  <si>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</si>
  <si>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</si>
  <si>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</si>
  <si>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</si>
  <si>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</si>
  <si>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</si>
  <si>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</si>
  <si>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</si>
  <si>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</si>
  <si>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</si>
  <si>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</si>
  <si>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</si>
  <si>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</si>
  <si>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</si>
  <si>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</si>
  <si>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</si>
  <si>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</si>
  <si>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</si>
  <si>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</si>
  <si>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</si>
  <si>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</si>
  <si>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</si>
  <si>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</si>
  <si>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</si>
  <si>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</si>
  <si>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</si>
  <si>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</si>
  <si>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</si>
  <si>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</si>
  <si>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</si>
  <si>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</si>
  <si>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</si>
  <si>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</si>
  <si>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</si>
  <si>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</si>
  <si>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</si>
  <si>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</si>
  <si>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</si>
  <si>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</si>
  <si>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</si>
  <si>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</si>
  <si>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</si>
  <si>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</si>
  <si>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</si>
  <si>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</si>
  <si>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</si>
  <si>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</si>
  <si>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</si>
  <si>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</si>
  <si>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</si>
  <si>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</si>
  <si>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</si>
  <si>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</si>
  <si>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</si>
  <si>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</si>
  <si>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</si>
  <si>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</si>
  <si>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</si>
  <si>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</si>
  <si>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</si>
  <si>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</si>
  <si>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</si>
  <si>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</si>
  <si>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</si>
  <si>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</si>
  <si>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</si>
  <si>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</si>
  <si>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</si>
  <si>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</si>
  <si>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</si>
  <si>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</si>
  <si>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</si>
  <si>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</si>
  <si>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</si>
  <si>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</si>
  <si>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</si>
  <si>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</si>
  <si>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</si>
  <si>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</si>
  <si>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</si>
  <si>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</si>
  <si>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</si>
  <si>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</si>
  <si>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</si>
  <si>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</si>
  <si>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</si>
  <si>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</si>
  <si>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</si>
  <si>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</si>
  <si>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</si>
  <si>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</si>
  <si>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</si>
  <si>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</si>
  <si>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</si>
  <si>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</si>
  <si>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</si>
  <si>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</si>
  <si>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</si>
  <si>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</si>
  <si>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</si>
  <si>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</si>
  <si>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</si>
  <si>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</si>
  <si>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</si>
  <si>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</si>
  <si>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</si>
  <si>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</si>
  <si>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</si>
  <si>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</si>
  <si>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</si>
  <si>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</si>
  <si>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</si>
  <si>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</si>
  <si>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</si>
  <si>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</si>
  <si>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</si>
  <si>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</si>
  <si>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</si>
  <si>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</si>
  <si>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</si>
  <si>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</si>
  <si>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</si>
  <si>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</si>
  <si>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</si>
  <si>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</si>
  <si>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</si>
  <si>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</si>
  <si>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</si>
  <si>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</si>
  <si>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</si>
  <si>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</si>
  <si>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</si>
  <si>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</si>
  <si>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</si>
  <si>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</si>
  <si>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</si>
  <si>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</si>
  <si>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</si>
  <si>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</si>
  <si>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</si>
  <si>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</si>
  <si>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</si>
  <si>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</si>
  <si>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</si>
  <si>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</si>
  <si>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</si>
  <si>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</si>
  <si>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</si>
  <si>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</si>
  <si>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</si>
  <si>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</si>
  <si>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</si>
  <si>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</si>
  <si>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</si>
  <si>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</si>
  <si>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</si>
  <si>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</si>
  <si>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</si>
  <si>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</si>
  <si>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</si>
  <si>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</si>
  <si>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</si>
  <si>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</si>
  <si>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</si>
  <si>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</si>
  <si>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</si>
  <si>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</si>
  <si>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</si>
  <si>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</si>
  <si>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</si>
  <si>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</si>
  <si>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</si>
  <si>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</si>
  <si>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</si>
  <si>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</si>
  <si>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</si>
  <si>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</si>
  <si>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</si>
  <si>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</si>
  <si>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</si>
  <si>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</si>
  <si>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</si>
  <si>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</si>
  <si>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</si>
  <si>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</si>
  <si>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</si>
  <si>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</si>
  <si>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</si>
  <si>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</si>
  <si>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</si>
  <si>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</si>
  <si>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</si>
  <si>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</si>
  <si>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</si>
  <si>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</si>
  <si>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</si>
  <si>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</si>
  <si>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</si>
  <si>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</si>
  <si>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</si>
  <si>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</si>
  <si>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</si>
  <si>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</si>
  <si>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</si>
  <si>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</si>
  <si>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</si>
  <si>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</si>
  <si>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</si>
  <si>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</si>
  <si>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</si>
  <si>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</si>
  <si>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</si>
  <si>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</si>
  <si>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</si>
  <si>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</si>
  <si>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</si>
  <si>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</si>
  <si>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</si>
  <si>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</si>
  <si>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</si>
  <si>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</si>
  <si>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</si>
  <si>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</si>
  <si>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</si>
  <si>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</si>
  <si>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</si>
  <si>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</si>
  <si>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</si>
  <si>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</si>
  <si>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</si>
  <si>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</si>
  <si>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</si>
  <si>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</si>
  <si>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</si>
  <si>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</si>
  <si>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</si>
  <si>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</si>
  <si>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</si>
  <si>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</si>
  <si>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</si>
  <si>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</si>
  <si>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</si>
  <si>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</si>
  <si>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</si>
  <si>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</si>
  <si>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</si>
  <si>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</si>
  <si>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</si>
  <si>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</si>
  <si>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</si>
  <si>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</si>
  <si>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</si>
  <si>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</si>
  <si>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</si>
  <si>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</si>
  <si>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</si>
  <si>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</si>
  <si>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</si>
  <si>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</si>
  <si>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</si>
  <si>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</si>
  <si>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</si>
  <si>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</si>
  <si>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</si>
  <si>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</si>
  <si>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</si>
  <si>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</si>
  <si>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</si>
  <si>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</si>
  <si>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</si>
  <si>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</si>
  <si>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</si>
  <si>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</si>
  <si>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</si>
  <si>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</si>
  <si>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</si>
  <si>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</si>
  <si>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</si>
  <si>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</si>
  <si>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</si>
  <si>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</si>
  <si>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</si>
  <si>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</si>
  <si>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</si>
  <si>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</si>
  <si>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</si>
  <si>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</si>
  <si>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</si>
  <si>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</si>
  <si>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</si>
  <si>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</si>
  <si>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</si>
  <si>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</si>
  <si>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</si>
  <si>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</si>
  <si>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</si>
  <si>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</si>
  <si>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</si>
  <si>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</si>
  <si>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</si>
  <si>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</si>
  <si>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</si>
  <si>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</si>
  <si>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</si>
  <si>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</si>
  <si>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</si>
  <si>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</si>
  <si>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</si>
  <si>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</si>
  <si>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</si>
  <si>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</si>
  <si>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</si>
  <si>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</si>
  <si>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</si>
  <si>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</si>
  <si>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</si>
  <si>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</si>
  <si>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</si>
  <si>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</si>
  <si>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</si>
  <si>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</si>
  <si>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</si>
  <si>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</si>
  <si>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</si>
  <si>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</si>
  <si>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</si>
  <si>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</si>
  <si>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</si>
  <si>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</si>
  <si>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</si>
  <si>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</si>
  <si>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</si>
  <si>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</si>
  <si>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</si>
  <si>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</si>
  <si>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</si>
  <si>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</si>
  <si>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</si>
  <si>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</si>
  <si>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</si>
  <si>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</si>
  <si>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</si>
  <si>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</si>
  <si>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</si>
  <si>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</si>
  <si>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</si>
  <si>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</si>
  <si>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</si>
  <si>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</si>
  <si>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</si>
  <si>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</si>
  <si>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</si>
  <si>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</si>
  <si>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</si>
  <si>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</si>
  <si>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</si>
  <si>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</si>
  <si>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</si>
  <si>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</si>
  <si>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</si>
  <si>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</si>
  <si>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</si>
  <si>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</si>
  <si>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</si>
  <si>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</si>
  <si>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</si>
  <si>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</si>
  <si>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</si>
  <si>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</si>
  <si>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</si>
  <si>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</si>
  <si>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</si>
  <si>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</si>
  <si>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</si>
  <si>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</si>
  <si>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</si>
  <si>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</si>
  <si>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</si>
  <si>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</si>
  <si>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</si>
  <si>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</si>
  <si>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</si>
  <si>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</si>
  <si>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</si>
  <si>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</si>
  <si>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</si>
  <si>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</si>
  <si>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</si>
  <si>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</si>
  <si>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</si>
  <si>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</si>
  <si>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</si>
  <si>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</si>
  <si>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</si>
  <si>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</si>
  <si>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</si>
  <si>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</si>
  <si>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</si>
  <si>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</si>
  <si>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</si>
  <si>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</si>
  <si>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</si>
  <si>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</si>
  <si>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</si>
  <si>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</si>
  <si>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</si>
  <si>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</si>
  <si>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</si>
  <si>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</si>
  <si>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</si>
  <si>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</si>
  <si>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</si>
  <si>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</si>
  <si>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</si>
  <si>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</si>
  <si>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</si>
  <si>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</si>
  <si>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</si>
  <si>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</si>
  <si>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</si>
  <si>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</si>
  <si>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</si>
  <si>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</si>
  <si>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</si>
  <si>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</si>
  <si>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</si>
  <si>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</si>
  <si>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</si>
  <si>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</si>
  <si>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</si>
  <si>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</si>
  <si>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</si>
  <si>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</si>
  <si>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</si>
  <si>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</si>
  <si>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</si>
  <si>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</si>
  <si>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</si>
  <si>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</si>
  <si>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</si>
  <si>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</si>
  <si>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</si>
  <si>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</si>
  <si>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</si>
  <si>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</si>
  <si>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</si>
  <si>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</si>
  <si>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</si>
  <si>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</si>
  <si>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</si>
  <si>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</si>
  <si>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</si>
  <si>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</si>
  <si>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</si>
  <si>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</si>
  <si>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</si>
  <si>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</si>
  <si>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</si>
  <si>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</si>
  <si>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</si>
  <si>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</si>
  <si>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</si>
  <si>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</si>
  <si>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</si>
  <si>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</si>
  <si>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</si>
  <si>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</si>
  <si>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</si>
  <si>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</si>
  <si>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</si>
  <si>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</si>
  <si>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</si>
  <si>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</si>
  <si>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</si>
  <si>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</si>
  <si>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</si>
  <si>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</si>
  <si>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</si>
  <si>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</si>
  <si>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</si>
  <si>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</si>
  <si>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</si>
  <si>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</si>
  <si>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</si>
  <si>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</si>
  <si>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</si>
  <si>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</si>
  <si>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</si>
  <si>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</si>
  <si>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</si>
  <si>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</si>
  <si>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</si>
  <si>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</si>
  <si>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</si>
  <si>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</si>
  <si>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</si>
  <si>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</si>
  <si>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</si>
  <si>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</si>
  <si>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</si>
  <si>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</si>
  <si>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</si>
  <si>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</si>
  <si>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</si>
  <si>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</si>
  <si>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</si>
  <si>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</si>
  <si>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</si>
  <si>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</si>
  <si>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</si>
  <si>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</si>
  <si>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</si>
  <si>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</si>
  <si>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</si>
  <si>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</si>
  <si>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</si>
  <si>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</si>
  <si>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</si>
  <si>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</si>
  <si>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</si>
  <si>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</si>
  <si>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</si>
  <si>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</si>
  <si>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</si>
  <si>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</si>
  <si>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</si>
  <si>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</si>
  <si>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</si>
  <si>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</si>
  <si>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</si>
  <si>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</si>
  <si>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</si>
  <si>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</si>
  <si>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</si>
  <si>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</si>
  <si>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</si>
  <si>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</si>
  <si>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</si>
  <si>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</si>
  <si>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</si>
  <si>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</si>
  <si>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</si>
  <si>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</si>
  <si>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</si>
  <si>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</si>
  <si>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</si>
  <si>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</si>
  <si>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</si>
  <si>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</si>
  <si>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</si>
  <si>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</si>
  <si>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</si>
  <si>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</si>
  <si>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</si>
  <si>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</si>
  <si>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</si>
  <si>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</si>
  <si>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</si>
  <si>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</si>
  <si>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</si>
  <si>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</si>
  <si>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</si>
  <si>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</si>
  <si>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</si>
  <si>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</si>
  <si>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</si>
  <si>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</si>
  <si>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</si>
  <si>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</si>
  <si>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</si>
  <si>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</si>
  <si>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</si>
  <si>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</si>
  <si>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</si>
  <si>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</si>
  <si>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</si>
  <si>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</si>
  <si>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</si>
  <si>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</si>
  <si>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</si>
  <si>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</si>
  <si>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</si>
  <si>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</si>
  <si>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</si>
  <si>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</si>
  <si>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</si>
  <si>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</si>
  <si>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</si>
  <si>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</si>
  <si>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</si>
  <si>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</si>
  <si>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</si>
  <si>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</si>
  <si>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</si>
  <si>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</si>
  <si>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</si>
  <si>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</si>
  <si>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</si>
  <si>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</si>
  <si>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</si>
  <si>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</si>
  <si>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</si>
  <si>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</si>
  <si>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</si>
  <si>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</si>
  <si>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</si>
  <si>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</si>
  <si>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</si>
  <si>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</si>
  <si>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</si>
  <si>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</si>
  <si>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</si>
  <si>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</si>
  <si>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</si>
  <si>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</si>
  <si>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</si>
  <si>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</si>
  <si>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</si>
  <si>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</si>
  <si>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</si>
  <si>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</si>
  <si>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</si>
  <si>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</si>
  <si>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</si>
  <si>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</si>
  <si>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</si>
  <si>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</si>
  <si>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</si>
  <si>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</si>
  <si>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</si>
  <si>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</si>
  <si>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</si>
  <si>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</si>
  <si>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</si>
  <si>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</si>
  <si>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</si>
  <si>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</si>
  <si>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</si>
  <si>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</si>
  <si>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</si>
  <si>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</si>
  <si>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</si>
  <si>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</si>
  <si>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</si>
  <si>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</si>
  <si>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</si>
  <si>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</si>
  <si>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</si>
  <si>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</si>
  <si>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</si>
  <si>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</si>
  <si>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</si>
  <si>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</si>
  <si>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</si>
  <si>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</si>
  <si>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</si>
  <si>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</si>
  <si>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</si>
  <si>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</si>
  <si>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</si>
  <si>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</si>
  <si>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</si>
  <si>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</si>
  <si>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</si>
  <si>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</si>
  <si>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</si>
  <si>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</si>
  <si>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</si>
  <si>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</si>
  <si>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</si>
  <si>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</si>
  <si>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</si>
  <si>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</si>
  <si>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</si>
  <si>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</si>
  <si>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</si>
  <si>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</si>
  <si>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</si>
  <si>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</si>
  <si>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</si>
  <si>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</si>
  <si>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</si>
  <si>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</si>
  <si>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</si>
  <si>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</si>
  <si>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</si>
  <si>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</si>
  <si>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</si>
  <si>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</si>
  <si>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</si>
  <si>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</si>
  <si>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</si>
  <si>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</si>
  <si>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</si>
  <si>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</si>
  <si>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</si>
  <si>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</si>
  <si>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</si>
  <si>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</si>
  <si>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</si>
  <si>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</si>
  <si>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</si>
  <si>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</si>
  <si>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</si>
  <si>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</si>
  <si>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</si>
  <si>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</si>
  <si>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</si>
  <si>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</si>
  <si>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</si>
  <si>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</si>
  <si>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</si>
  <si>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</si>
  <si>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</si>
  <si>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</si>
  <si>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</si>
  <si>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</si>
  <si>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</si>
  <si>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</si>
  <si>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</si>
  <si>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</si>
  <si>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</si>
  <si>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</si>
  <si>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</si>
  <si>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</si>
  <si>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</si>
  <si>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</si>
  <si>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</si>
  <si>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</si>
  <si>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</si>
  <si>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</si>
  <si>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</si>
  <si>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</si>
  <si>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</si>
  <si>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</si>
  <si>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</si>
  <si>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</si>
  <si>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</si>
  <si>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</si>
  <si>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</si>
  <si>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</si>
  <si>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</si>
  <si>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</si>
  <si>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</si>
  <si>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</si>
  <si>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</si>
  <si>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</si>
  <si>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</si>
  <si>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</si>
  <si>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</si>
  <si>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</si>
  <si>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</si>
  <si>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</si>
  <si>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</si>
  <si>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</si>
  <si>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</si>
  <si>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</si>
  <si>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</si>
  <si>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</si>
  <si>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</si>
  <si>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</si>
  <si>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</si>
  <si>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</si>
  <si>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</si>
  <si>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</si>
  <si>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</si>
  <si>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</si>
  <si>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</si>
  <si>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</si>
  <si>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</si>
  <si>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</si>
  <si>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</si>
  <si>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</si>
  <si>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</si>
  <si>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</si>
  <si>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</si>
  <si>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</si>
  <si>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</si>
  <si>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</si>
  <si>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</si>
  <si>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</si>
  <si>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</si>
  <si>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</si>
  <si>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</si>
  <si>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</si>
  <si>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</si>
  <si>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</si>
  <si>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</si>
  <si>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</si>
  <si>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</si>
  <si>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</si>
  <si>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</si>
  <si>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</si>
  <si>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</si>
  <si>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</si>
  <si>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</si>
  <si>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</si>
  <si>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</si>
  <si>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</si>
  <si>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</si>
  <si>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</si>
  <si>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</si>
  <si>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</si>
  <si>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</si>
  <si>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</si>
  <si>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</si>
  <si>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</si>
  <si>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</si>
  <si>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</si>
  <si>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</si>
  <si>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</si>
  <si>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</si>
  <si>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</si>
  <si>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</si>
  <si>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</si>
  <si>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</si>
  <si>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</si>
  <si>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</si>
  <si>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</si>
  <si>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</si>
  <si>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</si>
  <si>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</si>
  <si>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</si>
  <si>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</si>
  <si>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</si>
  <si>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</si>
  <si>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</si>
  <si>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</si>
  <si>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</si>
  <si>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</si>
  <si>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</si>
  <si>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</si>
  <si>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</si>
  <si>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</si>
  <si>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</si>
  <si>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</si>
  <si>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</si>
  <si>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</si>
  <si>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</si>
  <si>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</si>
  <si>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</si>
  <si>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</si>
  <si>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</si>
  <si>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</si>
  <si>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</si>
  <si>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</si>
  <si>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</si>
  <si>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</si>
  <si>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</si>
  <si>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</si>
  <si>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</si>
  <si>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</si>
  <si>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</si>
  <si>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</si>
  <si>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</si>
  <si>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</si>
  <si>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</si>
  <si>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</si>
  <si>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</si>
  <si>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</si>
  <si>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</si>
  <si>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</si>
  <si>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</si>
  <si>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</si>
  <si>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</si>
  <si>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</si>
  <si>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</si>
  <si>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</si>
  <si>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</si>
  <si>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</si>
  <si>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</si>
  <si>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</si>
  <si>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</si>
  <si>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</si>
  <si>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</si>
  <si>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</si>
  <si>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</si>
  <si>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</si>
  <si>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</si>
  <si>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</si>
  <si>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</si>
  <si>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</si>
  <si>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</si>
  <si>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</si>
  <si>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</si>
  <si>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</si>
  <si>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</si>
  <si>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</si>
  <si>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</si>
  <si>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</si>
  <si>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</si>
  <si>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</si>
  <si>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</si>
  <si>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</si>
  <si>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</si>
  <si>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</si>
  <si>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</si>
  <si>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</si>
  <si>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</si>
  <si>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</si>
  <si>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</si>
  <si>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</si>
  <si>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</si>
  <si>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</si>
  <si>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</si>
  <si>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</si>
  <si>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</si>
  <si>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</si>
  <si>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</si>
  <si>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</si>
  <si>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</si>
  <si>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</si>
  <si>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</si>
  <si>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</si>
  <si>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</si>
  <si>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</si>
  <si>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</si>
  <si>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</si>
  <si>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</si>
  <si>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</si>
  <si>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</si>
  <si>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</si>
  <si>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</si>
  <si>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</si>
  <si>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</si>
  <si>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</si>
  <si>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</si>
  <si>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</si>
  <si>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</si>
  <si>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</si>
  <si>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</si>
  <si>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</si>
  <si>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</si>
  <si>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</si>
  <si>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</si>
  <si>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</si>
  <si>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</si>
  <si>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</si>
  <si>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</si>
  <si>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</si>
  <si>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</si>
  <si>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</si>
  <si>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</si>
  <si>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</si>
  <si>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</si>
  <si>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</si>
  <si>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</si>
  <si>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</si>
  <si>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</si>
  <si>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</si>
  <si>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</si>
  <si>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</si>
  <si>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</si>
  <si>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</si>
  <si>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</si>
  <si>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</si>
  <si>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</si>
  <si>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</si>
  <si>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</si>
  <si>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</si>
  <si>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</si>
  <si>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</si>
  <si>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</si>
  <si>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</si>
  <si>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</si>
  <si>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</si>
  <si>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</si>
  <si>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</si>
  <si>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</si>
  <si>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</si>
  <si>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</si>
  <si>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</si>
  <si>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</si>
  <si>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</si>
  <si>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</si>
  <si>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</si>
  <si>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</si>
  <si>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</si>
  <si>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</si>
  <si>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</si>
  <si>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</si>
  <si>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</si>
  <si>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</si>
  <si>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</si>
  <si>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</si>
  <si>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</si>
  <si>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</si>
  <si>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</si>
  <si>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</si>
  <si>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</si>
  <si>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</si>
  <si>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</si>
  <si>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</si>
  <si>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</si>
  <si>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</si>
  <si>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</si>
  <si>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</si>
  <si>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</si>
  <si>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</si>
  <si>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</si>
  <si>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</si>
  <si>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</si>
  <si>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</si>
  <si>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</si>
  <si>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</si>
  <si>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</si>
  <si>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</si>
  <si>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</si>
  <si>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</si>
  <si>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</si>
  <si>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</si>
  <si>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</si>
  <si>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</si>
  <si>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</si>
  <si>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</si>
  <si>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</si>
  <si>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</si>
  <si>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</si>
  <si>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</si>
  <si>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</si>
  <si>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</si>
  <si>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</si>
  <si>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</si>
  <si>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</si>
  <si>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</si>
  <si>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</si>
  <si>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</si>
  <si>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</si>
  <si>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</si>
  <si>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</si>
  <si>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</si>
  <si>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</si>
  <si>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</si>
  <si>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</si>
  <si>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</si>
  <si>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</si>
  <si>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</si>
  <si>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</si>
  <si>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</si>
  <si>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</si>
  <si>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</si>
  <si>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</si>
  <si>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</si>
  <si>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</si>
  <si>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</si>
  <si>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</si>
  <si>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</si>
  <si>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</si>
  <si>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</si>
  <si>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</si>
  <si>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</si>
  <si>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</si>
  <si>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</si>
  <si>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</si>
  <si>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</si>
  <si>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</si>
  <si>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</si>
  <si>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</si>
  <si>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</si>
  <si>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</si>
  <si>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</si>
  <si>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</si>
  <si>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</si>
  <si>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</si>
  <si>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</si>
  <si>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</si>
  <si>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</si>
  <si>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</si>
  <si>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</si>
  <si>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</si>
  <si>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</si>
  <si>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</si>
  <si>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</si>
  <si>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</si>
  <si>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</si>
  <si>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</si>
  <si>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</si>
  <si>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</si>
  <si>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</si>
  <si>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</si>
  <si>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</si>
  <si>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</si>
  <si>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</si>
  <si>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</si>
  <si>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</si>
  <si>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</si>
  <si>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</si>
  <si>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</si>
  <si>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</si>
  <si>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</si>
  <si>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</si>
  <si>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</si>
  <si>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</si>
  <si>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</si>
  <si>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</si>
  <si>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</si>
  <si>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</si>
  <si>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</si>
  <si>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</si>
  <si>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</si>
  <si>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</si>
  <si>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</si>
  <si>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</si>
  <si>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</si>
  <si>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</si>
  <si>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</si>
  <si>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</si>
  <si>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</si>
  <si>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</si>
  <si>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</si>
  <si>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</si>
  <si>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</si>
  <si>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</si>
  <si>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</si>
  <si>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</si>
  <si>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</si>
  <si>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</si>
  <si>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</si>
  <si>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</si>
  <si>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</si>
  <si>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</si>
  <si>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</si>
  <si>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</si>
  <si>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</si>
  <si>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</si>
  <si>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</si>
  <si>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</si>
  <si>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</si>
  <si>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</si>
  <si>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</si>
  <si>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</si>
  <si>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</si>
  <si>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</si>
  <si>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</si>
  <si>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</si>
  <si>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</si>
  <si>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</si>
  <si>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</si>
  <si>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</si>
  <si>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</si>
  <si>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</si>
  <si>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</si>
  <si>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</si>
  <si>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</si>
  <si>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</si>
  <si>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</si>
  <si>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</si>
  <si>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</si>
  <si>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</si>
  <si>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</si>
  <si>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</si>
  <si>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</si>
  <si>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</si>
  <si>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</si>
  <si>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</si>
  <si>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</si>
  <si>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</si>
  <si>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</si>
  <si>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</si>
  <si>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</si>
  <si>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</si>
  <si>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</si>
  <si>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</si>
  <si>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</si>
  <si>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</si>
  <si>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</si>
  <si>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</si>
  <si>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</si>
  <si>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</si>
  <si>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</si>
  <si>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</si>
  <si>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</si>
  <si>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</si>
  <si>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</si>
  <si>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</si>
  <si>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</si>
  <si>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</si>
  <si>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</si>
  <si>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</si>
  <si>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</si>
  <si>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</si>
  <si>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</si>
  <si>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</si>
  <si>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</si>
  <si>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</si>
  <si>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</si>
  <si>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</si>
  <si>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</si>
  <si>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</si>
  <si>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</si>
  <si>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</si>
  <si>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</si>
  <si>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</si>
  <si>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</si>
  <si>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</si>
  <si>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</si>
  <si>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</si>
  <si>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</si>
  <si>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</si>
  <si>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</si>
  <si>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</si>
  <si>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</si>
  <si>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</si>
  <si>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</si>
  <si>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</si>
  <si>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</si>
  <si>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</si>
  <si>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</si>
  <si>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</si>
  <si>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</si>
  <si>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</si>
  <si>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</si>
  <si>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</si>
  <si>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</si>
  <si>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</si>
  <si>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</si>
  <si>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</si>
  <si>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</si>
  <si>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</si>
  <si>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</si>
  <si>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</si>
  <si>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</si>
  <si>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</si>
  <si>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</si>
  <si>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</si>
  <si>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</si>
  <si>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</si>
  <si>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</si>
  <si>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</si>
  <si>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</si>
  <si>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</si>
  <si>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</si>
  <si>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</si>
  <si>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</si>
  <si>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</si>
  <si>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</si>
  <si>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</si>
  <si>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</si>
  <si>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</si>
  <si>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</si>
  <si>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</si>
  <si>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</si>
  <si>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</si>
  <si>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</si>
  <si>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</si>
  <si>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</si>
  <si>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</si>
  <si>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</si>
  <si>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</si>
  <si>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</si>
  <si>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</si>
  <si>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</si>
  <si>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</si>
  <si>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</si>
  <si>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</si>
  <si>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</si>
  <si>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</si>
  <si>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</si>
  <si>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</si>
  <si>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</si>
  <si>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</si>
  <si>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</si>
  <si>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</si>
  <si>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</si>
  <si>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</si>
  <si>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</si>
  <si>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</si>
  <si>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</si>
  <si>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</si>
  <si>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</si>
  <si>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</si>
  <si>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</si>
  <si>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</si>
  <si>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</si>
  <si>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</si>
  <si>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</si>
  <si>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</si>
  <si>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</si>
  <si>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</si>
  <si>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</si>
  <si>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</si>
  <si>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</si>
  <si>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</si>
  <si>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</si>
  <si>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</si>
  <si>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</si>
  <si>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</si>
  <si>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</si>
  <si>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</si>
  <si>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</si>
  <si>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</si>
  <si>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</si>
  <si>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</si>
  <si>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</si>
  <si>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</si>
  <si>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</si>
  <si>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</si>
  <si>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</si>
  <si>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</si>
  <si>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</si>
  <si>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</si>
  <si>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</si>
  <si>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</si>
  <si>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</si>
  <si>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</si>
  <si>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</si>
  <si>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</si>
  <si>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</si>
  <si>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</si>
  <si>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</si>
  <si>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</si>
  <si>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</si>
  <si>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</si>
  <si>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</si>
  <si>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</si>
  <si>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</si>
  <si>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</si>
  <si>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</si>
  <si>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</si>
  <si>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</si>
  <si>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</si>
  <si>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</si>
  <si>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</si>
  <si>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</si>
  <si>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</si>
  <si>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</si>
  <si>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</si>
  <si>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</si>
  <si>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</si>
  <si>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</si>
  <si>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</si>
  <si>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</si>
  <si>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</si>
  <si>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</si>
  <si>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</si>
  <si>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</si>
  <si>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</si>
  <si>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</si>
  <si>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</si>
  <si>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</si>
  <si>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</si>
  <si>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</si>
  <si>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</si>
  <si>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</si>
  <si>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</si>
  <si>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</si>
  <si>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</si>
  <si>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</si>
  <si>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</si>
  <si>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</si>
  <si>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</si>
  <si>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</si>
  <si>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</si>
  <si>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</si>
  <si>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</si>
  <si>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</si>
  <si>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</si>
  <si>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</si>
  <si>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</si>
  <si>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</si>
  <si>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</si>
  <si>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</si>
  <si>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</si>
  <si>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</si>
  <si>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</si>
  <si>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</si>
  <si>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</si>
  <si>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</si>
  <si>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</si>
  <si>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</si>
  <si>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</si>
  <si>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</si>
  <si>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</si>
  <si>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</si>
  <si>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</si>
  <si>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</si>
  <si>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</si>
  <si>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</si>
  <si>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</si>
  <si>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</si>
  <si>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</si>
  <si>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</si>
  <si>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</si>
  <si>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</si>
  <si>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</si>
  <si>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</si>
  <si>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</si>
  <si>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</si>
  <si>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</si>
  <si>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</si>
  <si>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</si>
  <si>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</si>
  <si>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</si>
  <si>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</si>
  <si>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</si>
  <si>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</si>
  <si>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</si>
  <si>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</si>
  <si>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</si>
  <si>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</si>
  <si>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</si>
  <si>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</si>
  <si>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</si>
  <si>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</si>
  <si>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</si>
  <si>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</si>
  <si>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</si>
  <si>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</si>
  <si>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</si>
  <si>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</si>
  <si>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</si>
  <si>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</si>
  <si>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</si>
  <si>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</si>
  <si>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</si>
  <si>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</si>
  <si>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</si>
  <si>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</si>
  <si>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</si>
  <si>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</si>
  <si>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</si>
  <si>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</si>
  <si>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</si>
  <si>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</si>
  <si>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</si>
  <si>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</si>
  <si>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</si>
  <si>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</si>
  <si>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</si>
  <si>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</si>
  <si>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</si>
  <si>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</si>
  <si>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</si>
  <si>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</si>
  <si>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</si>
  <si>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</si>
  <si>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</si>
  <si>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</si>
  <si>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</si>
  <si>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</si>
  <si>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</si>
  <si>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</si>
  <si>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</si>
  <si>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</si>
  <si>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</si>
  <si>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</si>
  <si>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</si>
  <si>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</si>
  <si>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</si>
  <si>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</si>
  <si>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</si>
  <si>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</si>
  <si>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</si>
  <si>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</si>
  <si>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</si>
  <si>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</si>
  <si>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</si>
  <si>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</si>
  <si>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</si>
  <si>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</si>
  <si>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</si>
  <si>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</si>
  <si>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</si>
  <si>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</si>
  <si>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</si>
  <si>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</si>
  <si>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</si>
  <si>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</si>
  <si>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</si>
  <si>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</si>
  <si>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</si>
  <si>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</si>
  <si>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</si>
  <si>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</si>
  <si>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</si>
  <si>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</si>
  <si>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</si>
  <si>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</si>
  <si>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</si>
  <si>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</si>
  <si>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</si>
  <si>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</si>
  <si>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</si>
  <si>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</si>
  <si>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</si>
  <si>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</si>
  <si>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</si>
  <si>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</si>
  <si>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</si>
  <si>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</si>
  <si>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</si>
  <si>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</si>
  <si>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</si>
  <si>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</si>
  <si>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</si>
  <si>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</si>
  <si>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</si>
  <si>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</si>
  <si>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</si>
  <si>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</si>
  <si>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</si>
  <si>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</si>
  <si>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</si>
  <si>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</si>
  <si>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</si>
  <si>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</si>
  <si>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</si>
  <si>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</si>
  <si>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</si>
  <si>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</si>
  <si>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</si>
  <si>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</si>
  <si>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</si>
  <si>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</si>
  <si>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</si>
  <si>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</si>
  <si>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</si>
  <si>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</si>
  <si>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</si>
  <si>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</si>
  <si>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</si>
  <si>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</si>
  <si>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</si>
  <si>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</si>
  <si>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</si>
  <si>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</si>
  <si>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</si>
  <si>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</si>
  <si>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</si>
  <si>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</si>
  <si>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</si>
  <si>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</si>
  <si>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</si>
  <si>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</si>
  <si>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</si>
  <si>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</si>
  <si>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</si>
  <si>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</si>
  <si>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</si>
  <si>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</si>
  <si>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</si>
  <si>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</si>
  <si>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</si>
  <si>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</si>
  <si>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</si>
  <si>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</si>
  <si>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</si>
  <si>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</si>
  <si>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</si>
  <si>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</si>
  <si>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</si>
  <si>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</si>
  <si>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</si>
  <si>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</si>
  <si>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</si>
  <si>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</si>
  <si>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</si>
  <si>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</si>
  <si>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</si>
  <si>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</si>
  <si>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</si>
  <si>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</si>
  <si>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</si>
  <si>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</si>
  <si>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</si>
  <si>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</si>
  <si>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</si>
  <si>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</si>
  <si>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</si>
  <si>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</si>
  <si>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</si>
  <si>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</si>
  <si>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</si>
  <si>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</si>
  <si>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</si>
  <si>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</si>
  <si>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</si>
  <si>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</si>
  <si>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</si>
  <si>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</si>
  <si>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</si>
  <si>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</si>
  <si>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</si>
  <si>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</si>
  <si>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</si>
  <si>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</si>
  <si>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</si>
  <si>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</si>
  <si>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</si>
  <si>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</si>
  <si>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</si>
  <si>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</si>
  <si>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</si>
  <si>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</si>
  <si>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</si>
  <si>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</si>
  <si>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</si>
  <si>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</si>
  <si>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</si>
  <si>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</si>
  <si>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</si>
  <si>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</si>
  <si>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</si>
  <si>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</si>
  <si>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</si>
  <si>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</si>
  <si>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</si>
  <si>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</si>
  <si>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</si>
  <si>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</si>
  <si>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</si>
  <si>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</si>
  <si>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</si>
  <si>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</si>
  <si>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</si>
  <si>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</si>
  <si>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</si>
  <si>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</si>
  <si>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</si>
  <si>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</si>
  <si>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</si>
  <si>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</si>
  <si>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</si>
  <si>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</si>
  <si>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</si>
  <si>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</si>
  <si>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</si>
  <si>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</si>
  <si>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</si>
  <si>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</si>
  <si>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</si>
  <si>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</si>
  <si>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</si>
  <si>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</si>
  <si>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</si>
  <si>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</si>
  <si>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</si>
  <si>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</si>
  <si>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</si>
  <si>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</si>
  <si>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</si>
  <si>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</si>
  <si>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</si>
  <si>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</si>
  <si>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</si>
  <si>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</si>
  <si>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</si>
  <si>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</si>
  <si>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</si>
  <si>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</si>
  <si>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</si>
  <si>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</si>
  <si>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</si>
  <si>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</si>
  <si>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</si>
  <si>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</si>
  <si>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</si>
  <si>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</si>
  <si>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</si>
  <si>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</si>
  <si>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</si>
  <si>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</si>
  <si>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</si>
  <si>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</si>
  <si>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</si>
  <si>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</si>
  <si>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</si>
  <si>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</si>
  <si>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</si>
  <si>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</si>
  <si>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</si>
  <si>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</si>
  <si>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</si>
  <si>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</si>
  <si>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</si>
  <si>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</si>
  <si>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</si>
  <si>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</si>
  <si>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</si>
  <si>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</si>
  <si>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</si>
  <si>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</si>
  <si>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</si>
  <si>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</si>
  <si>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</si>
  <si>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</si>
  <si>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</si>
  <si>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</si>
  <si>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</si>
  <si>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</si>
  <si>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</si>
  <si>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</si>
  <si>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</si>
  <si>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</si>
  <si>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</si>
  <si>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</si>
  <si>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</si>
  <si>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</si>
  <si>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</si>
  <si>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</si>
  <si>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</si>
  <si>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</si>
  <si>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</si>
  <si>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</si>
  <si>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</si>
  <si>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</si>
  <si>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</si>
  <si>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</si>
  <si>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</si>
  <si>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</si>
  <si>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</si>
  <si>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</si>
  <si>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</si>
  <si>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</si>
  <si>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</si>
  <si>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</si>
  <si>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</si>
  <si>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</si>
  <si>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</si>
  <si>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</si>
  <si>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</si>
  <si>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</si>
  <si>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</si>
  <si>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</si>
  <si>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</si>
  <si>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</si>
  <si>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</si>
  <si>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</si>
  <si>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</si>
  <si>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</si>
  <si>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</si>
  <si>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</si>
  <si>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</si>
  <si>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</si>
  <si>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</si>
  <si>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</si>
  <si>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</si>
  <si>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</si>
  <si>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</si>
  <si>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</si>
  <si>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</si>
  <si>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</si>
  <si>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</si>
  <si>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</si>
  <si>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</si>
  <si>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</si>
  <si>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</si>
  <si>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</si>
  <si>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</si>
  <si>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</si>
  <si>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</si>
  <si>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</si>
  <si>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</si>
  <si>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</si>
  <si>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</si>
  <si>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</si>
  <si>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</si>
  <si>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</si>
  <si>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</si>
  <si>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</si>
  <si>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</si>
  <si>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</si>
  <si>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</si>
  <si>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</si>
  <si>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</si>
  <si>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</si>
  <si>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</si>
  <si>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</si>
  <si>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</si>
  <si>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</si>
  <si>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</si>
  <si>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</si>
  <si>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</si>
  <si>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</si>
  <si>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</si>
  <si>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</si>
  <si>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</si>
  <si>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</si>
  <si>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</si>
  <si>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</si>
  <si>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</si>
  <si>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</si>
  <si>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</si>
  <si>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</si>
  <si>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</si>
  <si>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</si>
  <si>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</si>
  <si>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</si>
  <si>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</si>
  <si>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</si>
  <si>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</si>
  <si>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</si>
  <si>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</si>
  <si>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</si>
  <si>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</si>
  <si>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</si>
  <si>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</si>
  <si>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</si>
  <si>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</si>
  <si>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</si>
  <si>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</si>
  <si>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</si>
  <si>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</si>
  <si>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</si>
  <si>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</si>
  <si>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</si>
  <si>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</si>
  <si>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</si>
  <si>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</si>
  <si>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</si>
  <si>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</si>
  <si>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</si>
  <si>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</si>
  <si>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</si>
  <si>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</si>
  <si>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</si>
  <si>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</si>
  <si>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</si>
  <si>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</si>
  <si>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</si>
  <si>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</si>
  <si>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</si>
  <si>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</si>
  <si>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</si>
  <si>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</si>
  <si>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</si>
  <si>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</si>
  <si>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</si>
  <si>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</si>
  <si>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</si>
  <si>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</si>
  <si>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</si>
  <si>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</si>
  <si>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</si>
  <si>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</si>
  <si>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</si>
  <si>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</si>
  <si>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</si>
  <si>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</si>
  <si>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</si>
  <si>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</si>
  <si>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</si>
  <si>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</si>
  <si>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</si>
  <si>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</si>
  <si>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</si>
  <si>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</si>
  <si>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</si>
  <si>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</si>
  <si>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</si>
  <si>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</si>
  <si>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</si>
  <si>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</si>
  <si>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</si>
  <si>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</si>
  <si>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</si>
  <si>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</si>
  <si>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</si>
  <si>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</si>
  <si>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</si>
  <si>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</si>
  <si>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</si>
  <si>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</si>
  <si>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</si>
  <si>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</si>
  <si>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</si>
  <si>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</si>
  <si>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</si>
  <si>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</si>
  <si>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</si>
  <si>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</si>
  <si>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</si>
  <si>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</si>
  <si>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</si>
  <si>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</si>
  <si>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</si>
  <si>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</si>
  <si>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</si>
  <si>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</si>
  <si>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</si>
  <si>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</si>
  <si>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</si>
  <si>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</si>
  <si>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</si>
  <si>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</si>
  <si>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</si>
  <si>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</si>
  <si>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</si>
  <si>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</si>
  <si>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</si>
  <si>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</si>
  <si>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</si>
  <si>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</si>
  <si>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</si>
  <si>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</si>
  <si>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</si>
  <si>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</si>
  <si>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</si>
  <si>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</si>
  <si>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</si>
  <si>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</si>
  <si>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</si>
  <si>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</si>
  <si>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</si>
  <si>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</si>
  <si>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</si>
  <si>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</si>
  <si>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</si>
  <si>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</si>
  <si>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</si>
  <si>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</si>
  <si>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</si>
  <si>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</si>
  <si>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</si>
  <si>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</si>
  <si>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</si>
  <si>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</si>
  <si>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</si>
  <si>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</si>
  <si>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</si>
  <si>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</si>
  <si>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</si>
  <si>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</si>
  <si>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</si>
  <si>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</si>
  <si>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</si>
  <si>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</si>
  <si>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</si>
  <si>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</si>
  <si>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</si>
  <si>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</si>
  <si>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</si>
  <si>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</si>
  <si>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</si>
  <si>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</si>
  <si>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</si>
  <si>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</si>
  <si>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</si>
  <si>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</si>
  <si>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</si>
  <si>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</si>
  <si>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</si>
  <si>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</si>
  <si>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</si>
  <si>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</si>
  <si>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</si>
  <si>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</si>
  <si>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</si>
  <si>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</si>
  <si>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</si>
  <si>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</si>
  <si>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</si>
  <si>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</si>
  <si>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</si>
  <si>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</si>
  <si>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</si>
  <si>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</si>
  <si>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</si>
  <si>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</si>
  <si>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</si>
  <si>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</si>
  <si>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</si>
  <si>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</si>
  <si>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</si>
  <si>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</si>
  <si>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</si>
  <si>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</si>
  <si>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</si>
  <si>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</si>
  <si>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</si>
  <si>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</si>
  <si>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</si>
  <si>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</si>
  <si>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</si>
  <si>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</si>
  <si>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</si>
  <si>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</si>
  <si>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</si>
  <si>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</si>
  <si>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</si>
  <si>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</si>
  <si>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</si>
  <si>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</si>
  <si>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</si>
  <si>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</si>
  <si>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</si>
  <si>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</si>
  <si>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</si>
  <si>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</si>
  <si>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</si>
  <si>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</si>
  <si>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</si>
  <si>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</si>
  <si>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</si>
  <si>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</si>
  <si>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</si>
  <si>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</si>
  <si>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</si>
  <si>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</si>
  <si>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</si>
  <si>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</si>
  <si>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</si>
  <si>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</si>
  <si>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</si>
  <si>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</si>
  <si>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</si>
  <si>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</si>
  <si>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</si>
  <si>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</si>
  <si>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</si>
  <si>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</si>
  <si>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</si>
  <si>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</si>
  <si>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</si>
  <si>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</si>
  <si>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</si>
  <si>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</si>
  <si>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</si>
  <si>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</si>
  <si>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</si>
  <si>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</si>
  <si>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</si>
  <si>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</si>
  <si>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</si>
  <si>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</si>
  <si>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</si>
  <si>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</si>
  <si>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</si>
  <si>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</si>
  <si>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</si>
  <si>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</si>
  <si>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</si>
  <si>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</si>
  <si>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</si>
  <si>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</si>
  <si>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</si>
  <si>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</si>
  <si>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</si>
  <si>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</si>
  <si>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</si>
  <si>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</si>
  <si>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</si>
  <si>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</si>
  <si>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</si>
  <si>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</si>
  <si>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</si>
  <si>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</si>
  <si>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</si>
  <si>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</si>
  <si>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</si>
  <si>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</si>
  <si>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</si>
  <si>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</si>
  <si>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</si>
  <si>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</si>
  <si>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</si>
  <si>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</si>
  <si>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</si>
  <si>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</si>
  <si>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</si>
  <si>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</si>
  <si>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</si>
  <si>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</si>
  <si>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</si>
  <si>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</si>
  <si>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</si>
  <si>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</si>
  <si>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</si>
  <si>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</si>
  <si>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</si>
  <si>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</si>
  <si>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</si>
  <si>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</si>
  <si>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</si>
  <si>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</si>
  <si>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</si>
  <si>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</si>
  <si>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</si>
  <si>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</si>
  <si>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</si>
  <si>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</si>
  <si>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</si>
  <si>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</si>
  <si>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</si>
  <si>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</si>
  <si>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</si>
  <si>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</si>
  <si>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</si>
  <si>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</si>
  <si>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</si>
  <si>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</si>
  <si>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</si>
  <si>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</si>
  <si>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</si>
  <si>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</si>
  <si>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</si>
  <si>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</si>
  <si>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</si>
  <si>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</si>
  <si>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</si>
  <si>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</si>
  <si>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</si>
  <si>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</si>
  <si>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</si>
  <si>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</si>
  <si>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</si>
  <si>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</si>
  <si>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</si>
  <si>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</si>
  <si>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</si>
  <si>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</si>
  <si>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</si>
  <si>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</si>
  <si>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</si>
  <si>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</si>
  <si>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</si>
  <si>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</si>
  <si>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</si>
  <si>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</si>
  <si>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</si>
  <si>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</si>
  <si>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</si>
  <si>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</si>
  <si>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</si>
  <si>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</si>
  <si>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</si>
  <si>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</si>
  <si>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</si>
  <si>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</si>
  <si>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</si>
  <si>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</si>
  <si>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</si>
  <si>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</si>
  <si>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</si>
  <si>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</si>
  <si>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</si>
  <si>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</si>
  <si>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</si>
  <si>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</si>
  <si>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</si>
  <si>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</si>
  <si>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</si>
  <si>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</si>
  <si>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</si>
  <si>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</si>
  <si>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</si>
  <si>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</si>
  <si>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</si>
  <si>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</si>
  <si>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</si>
  <si>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</si>
  <si>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</si>
  <si>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</si>
  <si>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</si>
  <si>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</si>
  <si>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</si>
  <si>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</si>
  <si>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</si>
  <si>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</si>
  <si>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</si>
  <si>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</si>
  <si>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</si>
  <si>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</si>
  <si>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</si>
  <si>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</si>
  <si>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</si>
  <si>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</si>
  <si>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</si>
  <si>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</si>
  <si>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</si>
  <si>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</si>
  <si>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</si>
  <si>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</si>
  <si>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</si>
  <si>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</si>
  <si>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</si>
  <si>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</si>
  <si>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</si>
  <si>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</si>
  <si>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</si>
  <si>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</si>
  <si>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</si>
  <si>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</si>
  <si>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</si>
  <si>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</si>
  <si>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</si>
  <si>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</si>
  <si>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</si>
  <si>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</si>
  <si>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</si>
  <si>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</si>
  <si>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</si>
  <si>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</si>
  <si>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</si>
  <si>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</si>
  <si>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</si>
  <si>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</si>
  <si>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</si>
  <si>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</si>
  <si>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</si>
  <si>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</si>
  <si>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</si>
  <si>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</si>
  <si>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</si>
  <si>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</si>
  <si>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</si>
  <si>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</si>
  <si>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</si>
  <si>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</si>
  <si>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</si>
  <si>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</si>
  <si>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</si>
  <si>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</si>
  <si>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</si>
  <si>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</si>
  <si>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</si>
  <si>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</si>
  <si>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</si>
  <si>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</si>
  <si>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</si>
  <si>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</si>
  <si>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</si>
  <si>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</si>
  <si>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</si>
  <si>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</si>
  <si>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</si>
  <si>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</si>
  <si>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</si>
  <si>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</si>
  <si>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</si>
  <si>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</si>
  <si>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</si>
  <si>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</si>
  <si>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</si>
  <si>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</si>
  <si>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</si>
  <si>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</si>
  <si>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</si>
  <si>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</si>
  <si>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</si>
  <si>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</si>
  <si>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</si>
  <si>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</si>
  <si>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</si>
  <si>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</si>
  <si>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</si>
  <si>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</si>
  <si>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</si>
  <si>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</si>
  <si>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</si>
  <si>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</si>
  <si>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</si>
  <si>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</si>
  <si>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</si>
  <si>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</si>
  <si>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</si>
  <si>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</si>
  <si>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</si>
  <si>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</si>
  <si>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</si>
  <si>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</si>
  <si>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</si>
  <si>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</si>
  <si>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</si>
  <si>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</si>
  <si>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</si>
  <si>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</si>
  <si>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</si>
  <si>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</si>
  <si>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</si>
  <si>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</si>
  <si>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</si>
  <si>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</si>
  <si>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</si>
  <si>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</si>
  <si>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</si>
  <si>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</si>
  <si>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</si>
  <si>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</si>
  <si>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</si>
  <si>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</si>
  <si>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</si>
  <si>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</si>
  <si>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</si>
  <si>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</si>
  <si>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</si>
  <si>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</si>
  <si>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</si>
  <si>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</si>
  <si>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</si>
  <si>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</si>
  <si>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</si>
  <si>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</si>
  <si>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</si>
  <si>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</si>
  <si>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</si>
  <si>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</si>
  <si>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</si>
  <si>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</si>
  <si>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</si>
  <si>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</si>
  <si>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</si>
  <si>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</si>
  <si>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</si>
  <si>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</si>
  <si>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</si>
  <si>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</si>
  <si>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</si>
  <si>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</si>
  <si>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</si>
  <si>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</si>
  <si>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</si>
  <si>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</si>
  <si>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</si>
  <si>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</si>
  <si>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</si>
  <si>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</si>
  <si>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</si>
  <si>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</si>
  <si>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</si>
  <si>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</si>
  <si>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</si>
  <si>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</si>
  <si>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</si>
  <si>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</si>
  <si>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</si>
  <si>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</si>
  <si>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</si>
  <si>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</si>
  <si>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</si>
  <si>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</si>
  <si>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</si>
  <si>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</si>
  <si>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</si>
  <si>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</si>
  <si>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</si>
  <si>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</si>
  <si>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</si>
  <si>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</si>
  <si>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</si>
  <si>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</si>
  <si>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</si>
  <si>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</si>
  <si>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</si>
  <si>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</si>
  <si>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</si>
  <si>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</si>
  <si>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</si>
  <si>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</si>
  <si>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</si>
  <si>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</si>
  <si>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</si>
  <si>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</si>
  <si>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</si>
  <si>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</si>
  <si>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</si>
  <si>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</si>
  <si>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</si>
  <si>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</si>
  <si>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</si>
  <si>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</si>
  <si>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</si>
  <si>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</si>
  <si>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</si>
  <si>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</si>
  <si>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</si>
  <si>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</si>
  <si>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</si>
  <si>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</si>
  <si>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</si>
  <si>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</si>
  <si>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</si>
  <si>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</si>
  <si>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</si>
  <si>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</si>
  <si>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</si>
  <si>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</si>
  <si>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</si>
  <si>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</si>
  <si>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</si>
  <si>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</si>
  <si>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</si>
  <si>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</si>
  <si>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</si>
  <si>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</si>
  <si>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</si>
  <si>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</si>
  <si>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</si>
  <si>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</si>
  <si>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</si>
  <si>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</si>
  <si>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</si>
  <si>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</si>
  <si>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</si>
  <si>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</si>
  <si>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</si>
  <si>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</si>
  <si>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</si>
  <si>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</si>
  <si>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</si>
  <si>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</si>
  <si>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</si>
  <si>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</si>
  <si>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</si>
  <si>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</si>
  <si>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</si>
  <si>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</si>
  <si>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</si>
  <si>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</si>
  <si>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</si>
  <si>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</si>
  <si>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</si>
  <si>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</si>
  <si>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</si>
  <si>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</si>
  <si>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</si>
  <si>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</si>
  <si>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</si>
  <si>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</si>
  <si>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</si>
  <si>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</si>
  <si>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</si>
  <si>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</si>
  <si>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</si>
  <si>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</si>
  <si>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</si>
  <si>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</si>
  <si>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</si>
  <si>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</si>
  <si>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</si>
  <si>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</si>
  <si>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</si>
  <si>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</si>
  <si>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</si>
  <si>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</si>
  <si>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</si>
  <si>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</si>
  <si>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</si>
  <si>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</si>
  <si>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</si>
  <si>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</si>
  <si>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</si>
  <si>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</si>
  <si>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</si>
  <si>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</si>
  <si>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</si>
  <si>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</si>
  <si>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</si>
  <si>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</si>
  <si>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</si>
  <si>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</si>
  <si>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</si>
  <si>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</si>
  <si>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</si>
  <si>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</si>
  <si>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</si>
  <si>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</si>
  <si>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</si>
  <si>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</si>
  <si>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</si>
  <si>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</si>
  <si>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</si>
  <si>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</si>
  <si>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</si>
  <si>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</si>
  <si>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</si>
  <si>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</si>
  <si>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</si>
  <si>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</si>
  <si>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</si>
  <si>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</si>
  <si>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</si>
  <si>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</si>
  <si>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</si>
  <si>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</si>
  <si>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</si>
  <si>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</si>
  <si>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</si>
  <si>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</si>
  <si>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</si>
  <si>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</si>
  <si>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</si>
  <si>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</si>
  <si>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</si>
  <si>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</si>
  <si>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</si>
  <si>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</si>
  <si>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</si>
  <si>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</si>
  <si>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</si>
  <si>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</si>
  <si>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</si>
  <si>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</si>
  <si>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</si>
  <si>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</si>
  <si>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</si>
  <si>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</si>
  <si>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</si>
  <si>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</si>
  <si>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</si>
  <si>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</si>
  <si>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</si>
  <si>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</si>
  <si>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</si>
  <si>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</si>
  <si>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</si>
  <si>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</si>
  <si>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</si>
  <si>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</si>
  <si>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</si>
  <si>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</si>
  <si>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</si>
  <si>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</si>
  <si>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</si>
  <si>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</si>
  <si>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</si>
  <si>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</si>
  <si>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</si>
  <si>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</si>
  <si>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</si>
  <si>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</si>
  <si>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</si>
  <si>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</si>
  <si>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</si>
  <si>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</si>
  <si>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</si>
  <si>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</si>
  <si>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</si>
  <si>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</si>
  <si>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</si>
  <si>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</si>
  <si>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</si>
  <si>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</si>
  <si>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</si>
  <si>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</si>
  <si>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</si>
  <si>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</si>
  <si>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</si>
  <si>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</si>
  <si>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</si>
  <si>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</si>
  <si>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</si>
  <si>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</si>
  <si>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</si>
  <si>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</si>
  <si>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</si>
  <si>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</si>
  <si>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</si>
  <si>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</si>
  <si>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</si>
  <si>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</si>
  <si>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</si>
  <si>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</si>
  <si>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</si>
  <si>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</si>
  <si>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</si>
  <si>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</si>
  <si>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</si>
  <si>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</si>
  <si>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</si>
  <si>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</si>
  <si>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</si>
  <si>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</si>
  <si>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</si>
  <si>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</si>
  <si>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</si>
  <si>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</si>
  <si>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</si>
  <si>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</si>
  <si>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</si>
  <si>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</si>
  <si>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</si>
  <si>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</si>
  <si>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</si>
  <si>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</si>
  <si>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</si>
  <si>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</si>
  <si>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</si>
  <si>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</si>
  <si>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</si>
  <si>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</si>
  <si>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</si>
  <si>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</si>
  <si>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</si>
  <si>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</si>
  <si>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</si>
  <si>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</si>
  <si>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</si>
  <si>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</si>
  <si>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</si>
  <si>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</si>
  <si>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</si>
  <si>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</si>
  <si>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</si>
  <si>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</si>
  <si>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</si>
  <si>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</si>
  <si>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</si>
  <si>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</si>
  <si>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</si>
  <si>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</si>
  <si>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</si>
  <si>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</si>
  <si>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</si>
  <si>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</si>
  <si>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</si>
  <si>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</si>
  <si>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</si>
  <si>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</si>
  <si>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</si>
  <si>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</si>
  <si>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</si>
  <si>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</si>
  <si>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</si>
  <si>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</si>
  <si>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</si>
  <si>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</si>
  <si>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</si>
  <si>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</si>
  <si>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</si>
  <si>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</si>
  <si>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</si>
  <si>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</si>
  <si>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</si>
  <si>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</si>
  <si>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</si>
  <si>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</si>
  <si>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</si>
  <si>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</si>
  <si>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</si>
  <si>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</si>
  <si>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</si>
  <si>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</si>
  <si>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</si>
  <si>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</si>
  <si>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</si>
  <si>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</si>
  <si>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</si>
  <si>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</si>
  <si>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</si>
  <si>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</si>
  <si>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</si>
  <si>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</si>
  <si>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</si>
  <si>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</si>
  <si>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</si>
  <si>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</si>
  <si>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</si>
  <si>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</si>
  <si>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</si>
  <si>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</si>
  <si>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</si>
  <si>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</si>
  <si>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</si>
  <si>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</si>
  <si>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</si>
  <si>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</si>
  <si>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</si>
  <si>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</si>
  <si>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</si>
  <si>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</si>
  <si>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</si>
  <si>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</si>
  <si>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</si>
  <si>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</si>
  <si>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</si>
  <si>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</si>
  <si>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</si>
  <si>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</si>
  <si>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</si>
  <si>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</si>
  <si>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</si>
  <si>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</si>
  <si>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</si>
  <si>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</si>
  <si>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</si>
  <si>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</si>
  <si>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</si>
  <si>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</si>
  <si>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</si>
  <si>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</si>
  <si>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</si>
  <si>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</si>
  <si>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</si>
  <si>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</si>
  <si>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</si>
  <si>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</si>
  <si>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</si>
  <si>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</si>
  <si>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</si>
  <si>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</si>
  <si>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</si>
  <si>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</si>
  <si>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</si>
  <si>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</si>
  <si>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</si>
  <si>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</si>
  <si>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</si>
  <si>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</si>
  <si>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</si>
  <si>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</si>
  <si>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</si>
  <si>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</si>
  <si>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</si>
  <si>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</si>
  <si>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</si>
  <si>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</si>
  <si>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</si>
  <si>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</si>
  <si>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</si>
  <si>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</si>
  <si>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</si>
  <si>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</si>
  <si>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</si>
  <si>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</si>
  <si>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</si>
  <si>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</si>
  <si>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</si>
  <si>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</si>
  <si>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</si>
  <si>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</si>
  <si>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</si>
  <si>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</si>
  <si>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</si>
  <si>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</si>
  <si>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</si>
  <si>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</si>
  <si>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</si>
  <si>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</si>
  <si>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</si>
  <si>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</si>
  <si>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</si>
  <si>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</si>
  <si>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</si>
  <si>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</si>
  <si>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</si>
  <si>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</si>
  <si>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</si>
  <si>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</si>
  <si>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</si>
  <si>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</si>
  <si>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</si>
  <si>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</si>
  <si>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</si>
  <si>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</si>
  <si>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</si>
  <si>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</si>
  <si>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</si>
  <si>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</si>
  <si>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</si>
  <si>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</si>
  <si>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</si>
  <si>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</si>
  <si>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</si>
  <si>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</si>
  <si>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</si>
  <si>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</si>
  <si>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</si>
  <si>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</si>
  <si>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</si>
  <si>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</si>
  <si>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</si>
  <si>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</si>
  <si>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</si>
  <si>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</si>
  <si>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</si>
  <si>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</si>
  <si>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</si>
  <si>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</si>
  <si>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</si>
  <si>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</si>
  <si>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</si>
  <si>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</si>
  <si>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</si>
  <si>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</si>
  <si>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</si>
  <si>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</si>
  <si>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</si>
  <si>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</si>
  <si>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</si>
  <si>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</si>
  <si>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</si>
  <si>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</si>
  <si>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</si>
  <si>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</si>
  <si>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</si>
  <si>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</si>
  <si>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</si>
  <si>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</si>
  <si>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</si>
  <si>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</si>
  <si>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</si>
  <si>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</si>
  <si>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</si>
  <si>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</si>
  <si>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</si>
  <si>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</si>
  <si>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</si>
  <si>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</si>
  <si>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</si>
  <si>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</si>
  <si>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</si>
  <si>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</si>
  <si>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</si>
  <si>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</si>
  <si>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</si>
  <si>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</si>
  <si>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</si>
  <si>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</si>
  <si>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</si>
  <si>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</si>
  <si>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</si>
  <si>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</si>
  <si>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</si>
  <si>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</si>
  <si>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</si>
  <si>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</si>
  <si>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</si>
  <si>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</si>
  <si>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</si>
  <si>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</si>
  <si>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</si>
  <si>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</si>
  <si>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</si>
  <si>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</si>
  <si>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</si>
  <si>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</si>
  <si>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</si>
  <si>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</si>
  <si>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</si>
  <si>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</si>
  <si>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</si>
  <si>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</si>
  <si>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</si>
  <si>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</si>
  <si>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</si>
  <si>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</si>
  <si>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</si>
  <si>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</si>
  <si>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</si>
  <si>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</si>
  <si>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</si>
  <si>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</si>
  <si>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</si>
  <si>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</si>
  <si>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</si>
  <si>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</si>
  <si>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</si>
  <si>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</si>
  <si>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</si>
  <si>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</si>
  <si>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</si>
  <si>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</si>
  <si>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</si>
  <si>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</si>
  <si>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</si>
  <si>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</si>
  <si>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</si>
  <si>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</si>
  <si>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</si>
  <si>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</si>
  <si>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</si>
  <si>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</si>
  <si>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</si>
  <si>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</si>
  <si>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</si>
  <si>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</si>
  <si>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</si>
  <si>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</si>
  <si>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</si>
  <si>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</si>
  <si>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</si>
  <si>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</si>
  <si>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</si>
  <si>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</si>
  <si>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</si>
  <si>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</si>
  <si>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</si>
  <si>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</si>
  <si>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</si>
  <si>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</si>
  <si>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</si>
  <si>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</si>
  <si>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</si>
  <si>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</si>
  <si>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</si>
  <si>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</si>
  <si>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</si>
  <si>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</si>
  <si>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</si>
  <si>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</si>
  <si>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</si>
  <si>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</si>
  <si>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</si>
  <si>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</si>
  <si>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</si>
  <si>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</si>
  <si>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</si>
  <si>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</si>
  <si>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</si>
  <si>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</si>
  <si>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</si>
  <si>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</si>
  <si>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</si>
  <si>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</si>
  <si>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</si>
  <si>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</si>
  <si>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</si>
  <si>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</si>
  <si>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</si>
  <si>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</si>
  <si>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</si>
  <si>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</si>
  <si>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</si>
  <si>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</si>
  <si>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</si>
  <si>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</si>
  <si>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</si>
  <si>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</si>
  <si>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</si>
  <si>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</si>
  <si>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</si>
  <si>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</si>
  <si>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</si>
  <si>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</si>
  <si>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</si>
  <si>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</si>
  <si>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</si>
  <si>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</si>
  <si>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</si>
  <si>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</si>
  <si>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</si>
  <si>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</si>
  <si>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</si>
  <si>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</si>
  <si>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</si>
  <si>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</si>
  <si>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</si>
  <si>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</si>
  <si>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</si>
  <si>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</si>
  <si>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</si>
  <si>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</si>
  <si>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</si>
  <si>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</si>
  <si>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</si>
  <si>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</si>
  <si>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</si>
  <si>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</si>
  <si>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</si>
  <si>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</si>
  <si>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</si>
  <si>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</si>
  <si>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</si>
  <si>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</si>
  <si>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</si>
  <si>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</si>
  <si>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</si>
  <si>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</si>
  <si>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</si>
  <si>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</si>
  <si>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</si>
  <si>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</si>
  <si>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</si>
  <si>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</si>
  <si>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</si>
  <si>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</si>
  <si>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</si>
  <si>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</si>
  <si>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</si>
  <si>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</si>
  <si>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</si>
  <si>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</si>
  <si>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</si>
  <si>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</si>
  <si>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</si>
  <si>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</si>
  <si>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</si>
  <si>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</si>
  <si>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</si>
  <si>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</si>
  <si>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</si>
  <si>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</si>
  <si>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</si>
  <si>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</si>
  <si>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</si>
  <si>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</si>
  <si>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</si>
  <si>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</si>
  <si>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</si>
  <si>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</si>
  <si>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</si>
  <si>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</si>
  <si>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</si>
  <si>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</si>
  <si>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</si>
  <si>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</si>
  <si>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</si>
  <si>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</si>
  <si>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</si>
  <si>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</si>
  <si>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</si>
  <si>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</si>
  <si>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</si>
  <si>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</si>
  <si>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</si>
  <si>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</si>
  <si>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</si>
  <si>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</si>
  <si>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</si>
  <si>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</si>
  <si>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</si>
  <si>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</si>
  <si>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</si>
  <si>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</si>
  <si>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</si>
  <si>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</si>
  <si>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</si>
  <si>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</si>
  <si>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</si>
  <si>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</si>
  <si>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</si>
  <si>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</si>
  <si>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</si>
  <si>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</si>
  <si>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</si>
  <si>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</si>
  <si>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</si>
  <si>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</si>
  <si>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</si>
  <si>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</si>
  <si>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</si>
  <si>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</si>
  <si>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</si>
  <si>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</si>
  <si>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</si>
  <si>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</si>
  <si>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</si>
  <si>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</si>
  <si>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</si>
  <si>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</si>
  <si>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</si>
  <si>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</si>
  <si>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</si>
  <si>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</si>
  <si>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</si>
  <si>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</si>
  <si>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</si>
  <si>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</si>
  <si>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</si>
  <si>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</si>
  <si>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</si>
  <si>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</si>
  <si>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</si>
  <si>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</si>
  <si>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</si>
  <si>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</si>
  <si>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</si>
  <si>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</si>
  <si>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</si>
  <si>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</si>
  <si>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</si>
  <si>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</si>
  <si>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</si>
  <si>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</si>
  <si>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</si>
  <si>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</si>
  <si>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</si>
  <si>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</si>
  <si>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</si>
  <si>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</si>
  <si>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</si>
  <si>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</si>
  <si>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</si>
  <si>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</si>
  <si>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</si>
  <si>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</si>
  <si>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</si>
  <si>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</si>
  <si>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</si>
  <si>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</si>
  <si>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</si>
  <si>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</si>
  <si>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</si>
  <si>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</si>
  <si>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</si>
  <si>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</si>
  <si>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</si>
  <si>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</si>
  <si>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</si>
  <si>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</si>
  <si>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</si>
  <si>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</si>
  <si>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</si>
  <si>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</si>
  <si>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</si>
  <si>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</si>
  <si>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</si>
  <si>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</si>
  <si>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</si>
  <si>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</si>
  <si>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</si>
  <si>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</si>
  <si>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</si>
  <si>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</si>
  <si>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</si>
  <si>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</si>
  <si>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</si>
  <si>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</si>
  <si>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</si>
  <si>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</si>
  <si>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</si>
  <si>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</si>
  <si>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</si>
  <si>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</si>
  <si>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</si>
  <si>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</si>
  <si>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</si>
  <si>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</si>
  <si>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</si>
  <si>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</si>
  <si>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</si>
  <si>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</si>
  <si>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</si>
  <si>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</si>
  <si>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</si>
  <si>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</si>
  <si>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</si>
  <si>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</si>
  <si>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</si>
  <si>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</si>
  <si>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</si>
  <si>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</si>
  <si>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</si>
  <si>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</si>
  <si>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</si>
  <si>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</si>
  <si>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</si>
  <si>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</si>
  <si>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</si>
  <si>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</si>
  <si>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</si>
  <si>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</si>
  <si>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</si>
  <si>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</si>
  <si>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</si>
  <si>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</si>
  <si>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</si>
  <si>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</si>
  <si>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</si>
  <si>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</si>
  <si>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</si>
  <si>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</si>
  <si>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</si>
  <si>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</si>
  <si>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</si>
  <si>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</si>
  <si>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</si>
  <si>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</si>
  <si>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</si>
  <si>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</si>
  <si>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</si>
  <si>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</si>
  <si>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</si>
  <si>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</si>
  <si>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</si>
  <si>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</si>
  <si>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</si>
  <si>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</si>
  <si>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</si>
  <si>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</si>
  <si>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</si>
  <si>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</si>
  <si>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</si>
  <si>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</si>
  <si>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</si>
  <si>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</si>
  <si>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</si>
  <si>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</si>
  <si>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</si>
  <si>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</si>
  <si>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</si>
  <si>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</si>
  <si>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</si>
  <si>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</si>
  <si>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</si>
  <si>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</si>
  <si>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</si>
  <si>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</si>
  <si>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</si>
  <si>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</si>
  <si>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</si>
  <si>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</si>
  <si>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</si>
  <si>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</si>
  <si>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</si>
  <si>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</si>
  <si>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</si>
  <si>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</si>
  <si>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</si>
  <si>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</si>
  <si>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</si>
  <si>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</si>
  <si>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</si>
  <si>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</si>
  <si>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</si>
  <si>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</si>
  <si>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</si>
  <si>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</si>
  <si>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</si>
  <si>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</si>
  <si>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</si>
  <si>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</si>
  <si>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</si>
  <si>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</si>
  <si>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</si>
  <si>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</si>
  <si>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</si>
  <si>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</si>
  <si>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</si>
  <si>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</si>
  <si>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</si>
  <si>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</si>
  <si>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</si>
  <si>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</si>
  <si>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</si>
  <si>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</si>
  <si>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</si>
  <si>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</si>
  <si>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</si>
  <si>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</si>
  <si>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</si>
  <si>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</si>
  <si>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</si>
  <si>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</si>
  <si>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</si>
  <si>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</si>
  <si>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</si>
  <si>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</si>
  <si>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</si>
  <si>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</si>
  <si>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</si>
  <si>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</si>
  <si>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</si>
  <si>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</si>
  <si>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</si>
  <si>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</si>
  <si>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</si>
  <si>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</si>
  <si>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</si>
  <si>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</si>
  <si>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</si>
  <si>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</si>
  <si>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</si>
  <si>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</si>
  <si>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</si>
  <si>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</si>
  <si>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</si>
  <si>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</si>
  <si>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</si>
  <si>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</si>
  <si>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</si>
  <si>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</si>
  <si>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</si>
  <si>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</si>
  <si>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</si>
  <si>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</si>
  <si>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</si>
  <si>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</si>
  <si>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</si>
  <si>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</si>
  <si>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</si>
  <si>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</si>
  <si>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</si>
  <si>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</si>
  <si>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</si>
  <si>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</si>
  <si>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</si>
  <si>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</si>
  <si>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</si>
  <si>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</si>
  <si>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</si>
  <si>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</si>
  <si>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</si>
  <si>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</si>
  <si>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</si>
  <si>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</si>
  <si>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</si>
  <si>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</si>
  <si>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</si>
  <si>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</si>
  <si>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</si>
  <si>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</si>
  <si>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</si>
  <si>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</si>
  <si>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</si>
  <si>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</si>
  <si>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</si>
  <si>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</si>
  <si>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</si>
  <si>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</si>
  <si>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</si>
  <si>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</si>
  <si>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</si>
  <si>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</si>
  <si>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</si>
  <si>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</si>
  <si>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</si>
  <si>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</si>
  <si>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</si>
  <si>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</si>
  <si>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</si>
  <si>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</si>
  <si>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</si>
  <si>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</si>
  <si>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</si>
  <si>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</si>
  <si>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</si>
  <si>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</si>
  <si>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</si>
  <si>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</si>
  <si>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</si>
  <si>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</si>
  <si>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</si>
  <si>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</si>
  <si>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</si>
  <si>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</si>
  <si>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</si>
  <si>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</si>
  <si>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</si>
  <si>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</si>
  <si>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</si>
  <si>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</si>
  <si>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</si>
  <si>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</si>
  <si>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</si>
  <si>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</si>
  <si>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</si>
  <si>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</si>
  <si>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</si>
  <si>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</si>
  <si>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</si>
  <si>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</si>
  <si>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</si>
  <si>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</si>
  <si>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</si>
  <si>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</si>
  <si>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</si>
  <si>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</si>
  <si>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</si>
  <si>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</si>
  <si>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</si>
  <si>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</si>
  <si>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</si>
  <si>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</si>
  <si>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</si>
  <si>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</si>
  <si>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</si>
  <si>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</si>
  <si>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</si>
  <si>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</si>
  <si>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</si>
  <si>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</si>
  <si>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</si>
  <si>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</si>
  <si>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</si>
  <si>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</si>
  <si>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</si>
  <si>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</si>
  <si>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</si>
  <si>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</si>
  <si>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</si>
  <si>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</si>
  <si>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</si>
  <si>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</si>
  <si>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</si>
  <si>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</si>
  <si>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</si>
  <si>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</si>
  <si>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</si>
  <si>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</si>
  <si>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</si>
  <si>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</si>
  <si>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</si>
  <si>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</si>
  <si>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</si>
  <si>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</si>
  <si>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</si>
  <si>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</si>
  <si>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</si>
  <si>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</si>
  <si>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</si>
  <si>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</si>
  <si>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</si>
  <si>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</si>
  <si>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</si>
  <si>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</si>
  <si>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</si>
  <si>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</si>
  <si>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</si>
  <si>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</si>
  <si>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</si>
  <si>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</si>
  <si>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</si>
  <si>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</si>
  <si>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</si>
  <si>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</si>
  <si>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</si>
  <si>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</si>
  <si>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</si>
  <si>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</si>
  <si>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</si>
  <si>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</si>
  <si>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</si>
  <si>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</si>
  <si>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</si>
  <si>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</si>
  <si>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</si>
  <si>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</si>
  <si>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</si>
  <si>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</si>
  <si>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</si>
  <si>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</si>
  <si>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</si>
  <si>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</si>
  <si>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</si>
  <si>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</si>
  <si>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</si>
  <si>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</si>
  <si>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</si>
  <si>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</si>
  <si>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</si>
  <si>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</si>
  <si>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</si>
  <si>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</si>
  <si>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</si>
  <si>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</si>
  <si>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</si>
  <si>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</si>
  <si>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</si>
  <si>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</si>
  <si>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</si>
  <si>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</si>
  <si>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</si>
  <si>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</si>
  <si>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</si>
  <si>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</si>
  <si>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</si>
  <si>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</si>
  <si>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</si>
  <si>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</si>
  <si>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</si>
  <si>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</si>
  <si>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</si>
  <si>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</si>
  <si>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</si>
  <si>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</si>
  <si>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</si>
  <si>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</si>
  <si>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</si>
  <si>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</si>
  <si>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</si>
  <si>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</si>
  <si>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</si>
  <si>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</si>
  <si>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</si>
  <si>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</si>
  <si>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</si>
  <si>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</si>
  <si>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</si>
  <si>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</si>
  <si>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</si>
  <si>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</si>
  <si>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</si>
  <si>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</si>
  <si>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</si>
  <si>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</si>
  <si>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</si>
  <si>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</si>
  <si>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</si>
  <si>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</si>
  <si>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</si>
  <si>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</si>
  <si>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</si>
  <si>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</si>
  <si>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</si>
  <si>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</si>
  <si>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</si>
  <si>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</si>
  <si>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</si>
  <si>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</si>
  <si>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</si>
  <si>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</si>
  <si>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</si>
  <si>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</si>
  <si>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</si>
  <si>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</si>
  <si>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</si>
  <si>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</si>
  <si>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</si>
  <si>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</si>
  <si>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</si>
  <si>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</si>
  <si>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</si>
  <si>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</si>
  <si>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</si>
  <si>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</si>
  <si>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</si>
  <si>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</si>
  <si>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</si>
  <si>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</si>
  <si>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</si>
  <si>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</si>
  <si>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</si>
  <si>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</si>
  <si>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</si>
  <si>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</si>
  <si>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</si>
  <si>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</si>
  <si>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</si>
  <si>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</si>
  <si>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</si>
  <si>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</si>
  <si>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</si>
  <si>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</si>
  <si>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</si>
  <si>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</si>
  <si>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</si>
  <si>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</si>
  <si>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</si>
  <si>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</si>
  <si>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</si>
  <si>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</si>
  <si>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</si>
  <si>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</si>
  <si>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</si>
  <si>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</si>
  <si>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</si>
  <si>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</si>
  <si>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</si>
  <si>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</si>
  <si>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</si>
  <si>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</si>
  <si>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</si>
  <si>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</si>
  <si>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</si>
  <si>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</si>
  <si>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</si>
  <si>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</si>
  <si>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</si>
  <si>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</si>
  <si>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</si>
  <si>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</si>
  <si>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</si>
  <si>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</si>
  <si>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</si>
  <si>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</si>
  <si>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</si>
  <si>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</si>
  <si>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</si>
  <si>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</si>
  <si>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</si>
  <si>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</si>
  <si>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</si>
  <si>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</si>
  <si>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</si>
  <si>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</si>
  <si>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</si>
  <si>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</si>
  <si>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</si>
  <si>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</si>
  <si>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</si>
  <si>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</si>
  <si>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</si>
  <si>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</si>
  <si>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</si>
  <si>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</si>
  <si>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</si>
  <si>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</si>
  <si>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</si>
  <si>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</si>
  <si>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</si>
  <si>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</si>
  <si>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</si>
  <si>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</si>
  <si>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</si>
  <si>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</si>
  <si>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</si>
  <si>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</si>
  <si>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</si>
  <si>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</si>
  <si>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</si>
  <si>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</si>
  <si>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</si>
  <si>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</si>
  <si>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</si>
  <si>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</si>
  <si>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</si>
  <si>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</si>
  <si>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</si>
  <si>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</si>
  <si>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</si>
  <si>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</si>
  <si>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</si>
  <si>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</si>
  <si>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</si>
  <si>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</si>
  <si>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</si>
  <si>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</si>
  <si>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</si>
  <si>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</si>
  <si>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</si>
  <si>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</si>
  <si>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</si>
  <si>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</si>
  <si>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</si>
  <si>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</si>
  <si>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</si>
  <si>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</si>
  <si>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</si>
  <si>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</si>
  <si>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</si>
  <si>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</si>
  <si>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</si>
  <si>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</si>
  <si>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</si>
  <si>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</si>
  <si>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</si>
  <si>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</si>
  <si>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</si>
  <si>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</si>
  <si>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</si>
  <si>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</si>
  <si>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</si>
  <si>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</si>
  <si>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</si>
  <si>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</si>
  <si>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</si>
  <si>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</si>
  <si>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</si>
  <si>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</si>
  <si>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</si>
  <si>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</si>
  <si>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</si>
  <si>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</si>
  <si>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</si>
  <si>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</si>
  <si>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</si>
  <si>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</si>
  <si>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</si>
  <si>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</si>
  <si>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</si>
  <si>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</si>
  <si>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</si>
  <si>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</si>
  <si>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</si>
  <si>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</si>
  <si>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</si>
  <si>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</si>
  <si>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</si>
  <si>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</si>
  <si>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</si>
  <si>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</si>
  <si>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</si>
  <si>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</si>
  <si>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</si>
  <si>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</si>
  <si>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</si>
  <si>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</si>
  <si>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</si>
  <si>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</si>
  <si>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</si>
  <si>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</si>
  <si>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</si>
  <si>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</si>
  <si>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</si>
  <si>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</si>
  <si>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</si>
  <si>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</si>
  <si>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</si>
  <si>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</si>
  <si>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</si>
  <si>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</si>
  <si>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</si>
  <si>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</si>
  <si>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</si>
  <si>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</si>
  <si>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</si>
  <si>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</si>
  <si>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</si>
  <si>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</si>
  <si>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</si>
  <si>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</si>
  <si>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</si>
  <si>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</si>
  <si>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</si>
  <si>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</si>
  <si>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</si>
  <si>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</si>
  <si>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</si>
  <si>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</si>
  <si>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</si>
  <si>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</si>
  <si>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</si>
  <si>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</si>
  <si>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</si>
  <si>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</si>
  <si>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</si>
  <si>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</si>
  <si>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</si>
  <si>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</si>
  <si>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</si>
  <si>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</si>
  <si>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</si>
  <si>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</si>
  <si>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</si>
  <si>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</si>
  <si>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</si>
  <si>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</si>
  <si>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</si>
  <si>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</si>
  <si>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</si>
  <si>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</si>
  <si>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</si>
  <si>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</si>
  <si>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</si>
  <si>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</si>
  <si>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</si>
  <si>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</si>
  <si>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</si>
  <si>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</si>
  <si>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</si>
  <si>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</si>
  <si>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</si>
  <si>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</si>
  <si>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</si>
  <si>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</si>
  <si>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</si>
  <si>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</si>
  <si>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</si>
  <si>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</si>
  <si>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</si>
  <si>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</si>
  <si>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</si>
  <si>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</si>
  <si>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</si>
  <si>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</si>
  <si>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</si>
  <si>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</si>
  <si>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</si>
  <si>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</si>
  <si>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</si>
  <si>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</si>
  <si>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</si>
  <si>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</si>
  <si>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</si>
  <si>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</si>
  <si>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</si>
  <si>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</si>
  <si>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</si>
  <si>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</si>
  <si>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</si>
  <si>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</si>
  <si>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</si>
  <si>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</si>
  <si>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</si>
  <si>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</si>
  <si>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</si>
  <si>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</si>
  <si>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</si>
  <si>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</si>
  <si>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</si>
  <si>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</si>
  <si>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</si>
  <si>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</si>
  <si>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</si>
  <si>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</si>
  <si>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</si>
  <si>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</si>
  <si>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</si>
  <si>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</si>
  <si>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</si>
  <si>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</si>
  <si>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</si>
  <si>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</si>
  <si>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</si>
  <si>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</si>
  <si>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</si>
  <si>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</si>
  <si>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</si>
  <si>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</si>
  <si>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</si>
  <si>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</si>
  <si>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</si>
  <si>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</si>
  <si>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</si>
  <si>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</si>
  <si>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</si>
  <si>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</si>
  <si>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</si>
  <si>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</si>
  <si>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</si>
  <si>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</si>
  <si>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</si>
  <si>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</si>
  <si>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</si>
  <si>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</si>
  <si>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</si>
  <si>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</si>
  <si>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</si>
  <si>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</si>
  <si>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</si>
  <si>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</si>
  <si>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</si>
  <si>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</si>
  <si>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</si>
  <si>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</si>
  <si>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</si>
  <si>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</si>
  <si>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</si>
  <si>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</si>
  <si>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</si>
  <si>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</si>
  <si>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</si>
  <si>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</si>
  <si>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</si>
  <si>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</si>
  <si>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</si>
  <si>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</si>
  <si>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</si>
  <si>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</si>
  <si>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</si>
  <si>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</si>
  <si>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</si>
  <si>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</si>
  <si>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</si>
  <si>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</si>
  <si>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</si>
  <si>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</si>
  <si>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</si>
  <si>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</si>
  <si>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</si>
  <si>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</si>
  <si>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</si>
  <si>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</si>
  <si>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</si>
  <si>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</si>
  <si>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</si>
  <si>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</si>
  <si>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</si>
  <si>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</si>
  <si>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</si>
  <si>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</si>
  <si>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</si>
  <si>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</si>
  <si>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</si>
  <si>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</si>
  <si>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</si>
  <si>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</si>
  <si>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</si>
  <si>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</si>
  <si>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</si>
  <si>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</si>
  <si>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</si>
  <si>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</si>
  <si>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</si>
  <si>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</si>
  <si>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</si>
  <si>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</si>
  <si>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</si>
  <si>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</si>
  <si>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</si>
  <si>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</si>
  <si>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</si>
  <si>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</si>
  <si>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</si>
  <si>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</si>
  <si>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</si>
  <si>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</si>
  <si>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</si>
  <si>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</si>
  <si>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</si>
  <si>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</si>
  <si>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</si>
  <si>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</si>
  <si>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</si>
  <si>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</si>
  <si>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</si>
  <si>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</si>
  <si>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</si>
  <si>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</si>
  <si>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</si>
  <si>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</si>
  <si>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</si>
  <si>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</si>
  <si>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</si>
  <si>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</si>
  <si>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</si>
  <si>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</si>
  <si>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</si>
  <si>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</si>
  <si>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</si>
  <si>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</si>
  <si>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</si>
  <si>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</si>
  <si>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</si>
  <si>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</si>
  <si>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</si>
  <si>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</si>
  <si>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</si>
  <si>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</si>
  <si>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</si>
  <si>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</si>
  <si>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</si>
  <si>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</si>
  <si>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</si>
  <si>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</si>
  <si>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</si>
  <si>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</si>
  <si>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</si>
  <si>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</si>
  <si>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</si>
  <si>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</si>
  <si>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</si>
  <si>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</si>
  <si>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</si>
  <si>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</si>
  <si>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</si>
  <si>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</si>
  <si>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</si>
  <si>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</si>
  <si>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</si>
  <si>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</si>
  <si>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</si>
  <si>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</si>
  <si>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</si>
  <si>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</si>
  <si>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</si>
  <si>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</si>
  <si>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</si>
  <si>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</si>
  <si>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</si>
  <si>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</si>
  <si>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</si>
  <si>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</si>
  <si>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</si>
  <si>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</si>
  <si>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</si>
  <si>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</si>
  <si>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</si>
  <si>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</si>
  <si>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</si>
  <si>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</si>
  <si>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</si>
  <si>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</si>
  <si>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</si>
  <si>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</si>
  <si>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</si>
  <si>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</si>
  <si>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</si>
  <si>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</si>
  <si>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</si>
  <si>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</si>
  <si>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</si>
  <si>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</si>
  <si>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</si>
  <si>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</si>
  <si>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</si>
  <si>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</si>
  <si>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</si>
  <si>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</si>
  <si>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</si>
  <si>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</si>
  <si>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</si>
  <si>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</si>
  <si>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</si>
  <si>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</si>
  <si>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</si>
  <si>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</si>
  <si>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</si>
  <si>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</si>
  <si>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</si>
  <si>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</si>
  <si>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</si>
  <si>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</si>
  <si>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</si>
  <si>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</si>
  <si>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</si>
  <si>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</si>
  <si>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</si>
  <si>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</si>
  <si>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</si>
  <si>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</si>
  <si>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</si>
  <si>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</si>
  <si>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</si>
  <si>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</si>
  <si>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</si>
  <si>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</si>
  <si>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</si>
  <si>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</si>
  <si>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</si>
  <si>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</si>
  <si>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</si>
  <si>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</si>
  <si>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</si>
  <si>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</si>
  <si>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</si>
  <si>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</si>
  <si>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</si>
  <si>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</si>
  <si>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</si>
  <si>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</si>
  <si>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</si>
  <si>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</si>
  <si>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</si>
  <si>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</si>
  <si>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</si>
  <si>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</si>
  <si>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</si>
  <si>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</si>
  <si>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</si>
  <si>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</si>
  <si>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</si>
  <si>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</si>
  <si>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</si>
  <si>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</si>
  <si>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</si>
  <si>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</si>
  <si>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</si>
  <si>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</si>
  <si>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</si>
  <si>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</si>
  <si>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</si>
  <si>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</si>
  <si>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</si>
  <si>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</si>
  <si>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</si>
  <si>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</si>
  <si>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</si>
  <si>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</si>
  <si>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</si>
  <si>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</si>
  <si>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</si>
  <si>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</si>
  <si>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</si>
  <si>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</si>
  <si>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</si>
  <si>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</si>
  <si>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</si>
  <si>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</si>
  <si>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</si>
  <si>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</si>
  <si>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</si>
  <si>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</si>
  <si>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</si>
  <si>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</si>
  <si>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</si>
  <si>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</si>
  <si>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</si>
  <si>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</si>
  <si>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</si>
  <si>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</si>
  <si>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</si>
  <si>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</si>
  <si>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</si>
  <si>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</si>
  <si>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</si>
  <si>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</si>
  <si>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</si>
  <si>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</si>
  <si>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</si>
  <si>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</si>
  <si>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</si>
  <si>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</si>
  <si>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</si>
  <si>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</si>
  <si>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</si>
  <si>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</si>
  <si>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</si>
  <si>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</si>
  <si>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</si>
  <si>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</si>
  <si>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</si>
  <si>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</si>
  <si>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</si>
  <si>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</si>
  <si>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</si>
  <si>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</si>
  <si>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</si>
  <si>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</si>
  <si>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</si>
  <si>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</si>
  <si>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</si>
  <si>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</si>
  <si>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</si>
  <si>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</si>
  <si>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</si>
  <si>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</si>
  <si>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</si>
  <si>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</si>
  <si>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</si>
  <si>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</si>
  <si>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</si>
  <si>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</si>
  <si>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</si>
  <si>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</si>
  <si>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</si>
  <si>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</si>
  <si>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</si>
  <si>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</si>
  <si>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</si>
  <si>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</si>
  <si>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</si>
  <si>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</si>
  <si>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</si>
  <si>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</si>
  <si>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</si>
  <si>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</si>
  <si>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</si>
  <si>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</si>
  <si>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</si>
  <si>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</si>
  <si>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</si>
  <si>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</si>
  <si>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</si>
  <si>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</si>
  <si>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</si>
  <si>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</si>
  <si>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</si>
  <si>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</si>
  <si>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</si>
  <si>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</si>
  <si>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</si>
  <si>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</si>
  <si>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</si>
  <si>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</si>
  <si>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</si>
  <si>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</si>
  <si>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</si>
  <si>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</si>
  <si>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</si>
  <si>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</si>
  <si>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</si>
  <si>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</si>
  <si>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</si>
  <si>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</si>
  <si>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</si>
  <si>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</si>
  <si>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</si>
  <si>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</si>
  <si>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</si>
  <si>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</si>
  <si>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</si>
  <si>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</si>
  <si>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</si>
  <si>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</si>
  <si>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</si>
  <si>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</si>
  <si>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</si>
  <si>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</si>
  <si>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</si>
  <si>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</si>
  <si>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</si>
  <si>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</si>
  <si>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</si>
  <si>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</si>
  <si>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</si>
  <si>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</si>
  <si>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</si>
  <si>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</si>
  <si>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</si>
  <si>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</si>
  <si>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</si>
  <si>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</si>
  <si>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</si>
  <si>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</si>
  <si>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</si>
  <si>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</si>
  <si>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</si>
  <si>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</si>
  <si>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</si>
  <si>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</si>
  <si>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</si>
  <si>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</si>
  <si>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</si>
  <si>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</si>
  <si>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</si>
  <si>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</si>
  <si>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</si>
  <si>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</si>
  <si>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</si>
  <si>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</si>
  <si>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</si>
  <si>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</si>
  <si>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</si>
  <si>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</si>
  <si>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</si>
  <si>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</si>
  <si>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</si>
  <si>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</si>
  <si>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</si>
  <si>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</si>
  <si>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</si>
  <si>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</si>
  <si>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</si>
  <si>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</si>
  <si>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</si>
  <si>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</si>
  <si>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</si>
  <si>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</si>
  <si>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</si>
  <si>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</si>
  <si>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</si>
  <si>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</si>
  <si>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</si>
  <si>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</si>
  <si>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</si>
  <si>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</si>
  <si>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</si>
  <si>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</si>
  <si>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</si>
  <si>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</si>
  <si>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</si>
  <si>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</si>
  <si>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</si>
  <si>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</si>
  <si>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</si>
  <si>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</si>
  <si>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</si>
  <si>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</si>
  <si>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</si>
  <si>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</si>
  <si>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</si>
  <si>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</si>
  <si>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</si>
  <si>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</si>
  <si>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</si>
  <si>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</si>
  <si>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</si>
  <si>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</si>
  <si>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</si>
  <si>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</si>
  <si>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</si>
  <si>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</si>
  <si>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</si>
  <si>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</si>
  <si>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</si>
  <si>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</si>
  <si>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</si>
  <si>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</si>
  <si>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</si>
  <si>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</si>
  <si>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</si>
  <si>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</si>
  <si>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</si>
  <si>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</si>
  <si>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</si>
  <si>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</si>
  <si>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</si>
  <si>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</si>
  <si>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</si>
  <si>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</si>
  <si>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</si>
  <si>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</si>
  <si>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</si>
  <si>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</si>
  <si>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</si>
  <si>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</si>
  <si>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</si>
  <si>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</si>
  <si>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</si>
  <si>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</si>
  <si>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</si>
  <si>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</si>
  <si>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</si>
  <si>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</si>
  <si>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</si>
  <si>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</si>
  <si>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</si>
  <si>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</si>
  <si>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</si>
  <si>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</si>
  <si>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</si>
  <si>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</si>
  <si>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</si>
  <si>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</si>
  <si>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</si>
  <si>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</si>
  <si>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</si>
  <si>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</si>
  <si>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</si>
  <si>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</si>
  <si>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</si>
  <si>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</si>
  <si>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</si>
  <si>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</si>
  <si>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</si>
  <si>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</si>
  <si>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</si>
  <si>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</si>
  <si>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</si>
  <si>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</si>
  <si>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</si>
  <si>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</si>
  <si>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</si>
  <si>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</si>
  <si>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</si>
  <si>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</si>
  <si>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</si>
  <si>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</si>
  <si>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</si>
  <si>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</si>
  <si>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</si>
  <si>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</si>
  <si>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</si>
  <si>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</si>
  <si>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</si>
  <si>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</si>
  <si>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</si>
  <si>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</si>
  <si>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</si>
  <si>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</si>
  <si>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</si>
  <si>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</si>
  <si>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</si>
  <si>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</si>
  <si>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</si>
  <si>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</si>
  <si>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</si>
  <si>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</si>
  <si>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</si>
  <si>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</si>
  <si>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</si>
  <si>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</si>
  <si>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</si>
  <si>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</si>
  <si>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</si>
  <si>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</si>
  <si>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</si>
  <si>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</si>
  <si>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</si>
  <si>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</si>
  <si>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</si>
  <si>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</si>
  <si>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</si>
  <si>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</si>
  <si>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</si>
  <si>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</si>
  <si>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</si>
  <si>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</si>
  <si>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</si>
  <si>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</si>
  <si>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</si>
  <si>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</si>
  <si>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</si>
  <si>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</si>
  <si>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</si>
  <si>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</si>
  <si>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</si>
  <si>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</si>
  <si>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</si>
  <si>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</si>
  <si>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</si>
  <si>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</si>
  <si>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</si>
  <si>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</si>
  <si>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</si>
  <si>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</si>
  <si>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</si>
  <si>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</si>
  <si>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</si>
  <si>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</si>
  <si>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</si>
  <si>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</si>
  <si>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</si>
  <si>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</si>
  <si>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</si>
  <si>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</si>
  <si>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</si>
  <si>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</si>
  <si>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</si>
  <si>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</si>
  <si>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</si>
  <si>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</si>
  <si>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</si>
  <si>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</si>
  <si>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</si>
  <si>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</si>
  <si>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</si>
  <si>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</si>
  <si>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</si>
  <si>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</si>
  <si>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</si>
  <si>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</si>
  <si>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</si>
  <si>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</si>
  <si>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</si>
  <si>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</si>
  <si>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</si>
  <si>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</si>
  <si>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</si>
  <si>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</si>
  <si>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</si>
  <si>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</si>
  <si>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</si>
  <si>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</si>
  <si>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</si>
  <si>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</si>
  <si>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</si>
  <si>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</si>
  <si>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</si>
  <si>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</si>
  <si>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</si>
  <si>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</si>
  <si>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</si>
  <si>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</si>
  <si>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</si>
  <si>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</si>
  <si>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</si>
  <si>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</si>
  <si>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</si>
  <si>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</si>
  <si>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</si>
  <si>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</si>
  <si>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</si>
  <si>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</si>
  <si>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</si>
  <si>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</si>
  <si>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</si>
  <si>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</si>
  <si>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</si>
  <si>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</si>
  <si>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</si>
  <si>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</si>
  <si>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</si>
  <si>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</si>
  <si>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</si>
  <si>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</si>
  <si>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</si>
  <si>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</si>
  <si>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</si>
  <si>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</si>
  <si>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</si>
  <si>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</si>
  <si>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</si>
  <si>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</si>
  <si>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</si>
  <si>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</si>
  <si>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</si>
  <si>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</si>
  <si>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</si>
  <si>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</si>
  <si>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</si>
  <si>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</si>
  <si>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</si>
  <si>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</si>
  <si>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</si>
  <si>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</si>
  <si>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</si>
  <si>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</si>
  <si>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</si>
  <si>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</si>
  <si>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</si>
  <si>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</si>
  <si>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</si>
  <si>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</si>
  <si>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</si>
  <si>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</si>
  <si>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</si>
  <si>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</si>
  <si>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</si>
  <si>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</si>
  <si>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</si>
  <si>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</si>
  <si>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</si>
  <si>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</si>
  <si>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</si>
  <si>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</si>
  <si>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</si>
  <si>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</si>
  <si>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</si>
  <si>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</si>
  <si>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</si>
  <si>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</si>
  <si>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</si>
  <si>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</si>
  <si>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</si>
  <si>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</si>
  <si>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</si>
  <si>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</si>
  <si>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</si>
  <si>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</si>
  <si>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</si>
  <si>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</si>
  <si>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</si>
  <si>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</si>
  <si>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</si>
  <si>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</si>
  <si>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</si>
  <si>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</si>
  <si>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</si>
  <si>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</si>
  <si>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</si>
  <si>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</si>
  <si>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</si>
  <si>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</si>
  <si>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</si>
  <si>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</si>
  <si>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</si>
  <si>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</si>
  <si>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</si>
  <si>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</si>
  <si>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</si>
  <si>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</si>
  <si>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</si>
  <si>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</si>
  <si>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</si>
  <si>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</si>
  <si>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</si>
  <si>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</si>
  <si>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</si>
  <si>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</si>
  <si>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</si>
  <si>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</si>
  <si>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</si>
  <si>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</si>
  <si>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</si>
  <si>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</si>
  <si>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</si>
  <si>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</si>
  <si>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</si>
  <si>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</si>
  <si>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</si>
  <si>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</si>
  <si>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</si>
  <si>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</si>
  <si>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</si>
  <si>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</si>
  <si>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</si>
  <si>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</si>
  <si>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</si>
  <si>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</si>
  <si>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</si>
  <si>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</si>
  <si>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</si>
  <si>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</si>
  <si>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</si>
  <si>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</si>
  <si>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</si>
  <si>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</si>
  <si>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</si>
  <si>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</si>
  <si>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</si>
  <si>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</si>
  <si>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</si>
  <si>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</si>
  <si>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</si>
  <si>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</si>
  <si>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</si>
  <si>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</si>
  <si>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</si>
  <si>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</si>
  <si>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</si>
  <si>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</si>
  <si>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</si>
  <si>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</si>
  <si>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</si>
  <si>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</si>
  <si>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</si>
  <si>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</si>
  <si>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</si>
  <si>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</si>
  <si>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</si>
  <si>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</si>
  <si>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</si>
  <si>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</si>
  <si>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</si>
  <si>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</si>
  <si>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</si>
  <si>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</si>
  <si>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</si>
  <si>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</si>
  <si>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</si>
  <si>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</si>
  <si>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</si>
  <si>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</si>
  <si>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</si>
  <si>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</si>
  <si>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</si>
  <si>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</si>
  <si>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</si>
  <si>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</si>
  <si>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</si>
  <si>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</si>
  <si>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</si>
  <si>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</si>
  <si>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</si>
  <si>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</si>
  <si>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</si>
  <si>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</si>
  <si>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</si>
  <si>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</si>
  <si>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</si>
  <si>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</si>
  <si>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</si>
  <si>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</si>
  <si>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</si>
  <si>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</si>
  <si>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</si>
  <si>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</si>
  <si>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</si>
  <si>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</si>
  <si>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</si>
  <si>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</si>
  <si>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</si>
  <si>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</si>
  <si>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</si>
  <si>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</si>
  <si>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</si>
  <si>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</si>
  <si>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</si>
  <si>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</si>
  <si>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</si>
  <si>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</si>
  <si>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</si>
  <si>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</si>
  <si>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</si>
  <si>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</si>
  <si>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</si>
  <si>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</si>
  <si>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</si>
  <si>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</si>
  <si>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</si>
  <si>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</si>
  <si>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</si>
  <si>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</si>
  <si>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</si>
  <si>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</si>
  <si>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</si>
  <si>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</si>
  <si>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</si>
  <si>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</si>
  <si>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</si>
  <si>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</si>
  <si>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</si>
  <si>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</si>
  <si>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</si>
  <si>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</si>
  <si>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</si>
  <si>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</si>
  <si>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</si>
  <si>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</si>
  <si>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</si>
  <si>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</si>
  <si>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</si>
  <si>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</si>
  <si>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</si>
  <si>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</si>
  <si>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</si>
  <si>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</si>
  <si>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</si>
  <si>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</si>
  <si>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</si>
  <si>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</si>
  <si>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</si>
  <si>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</si>
  <si>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</si>
  <si>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</si>
  <si>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</si>
  <si>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</si>
  <si>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</si>
  <si>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</si>
  <si>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</si>
  <si>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</si>
  <si>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</si>
  <si>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</si>
  <si>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</si>
  <si>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</si>
  <si>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</si>
  <si>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</si>
  <si>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</si>
  <si>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</si>
  <si>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</si>
  <si>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</si>
  <si>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</si>
  <si>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</si>
  <si>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</si>
  <si>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</si>
  <si>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</si>
  <si>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</si>
  <si>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</si>
  <si>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</si>
  <si>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</si>
  <si>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</si>
  <si>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</si>
  <si>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</si>
  <si>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</si>
  <si>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</si>
  <si>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</si>
  <si>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</si>
  <si>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</si>
  <si>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</si>
  <si>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</si>
  <si>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</si>
  <si>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</si>
  <si>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</si>
  <si>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</si>
  <si>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</si>
  <si>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</si>
  <si>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</si>
  <si>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</si>
  <si>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</si>
  <si>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</si>
  <si>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</si>
  <si>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</si>
  <si>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</si>
  <si>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</si>
  <si>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</si>
  <si>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</si>
  <si>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</si>
  <si>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</si>
  <si>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</si>
  <si>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</si>
  <si>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</si>
  <si>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</si>
  <si>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</si>
  <si>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</si>
  <si>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</si>
  <si>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</si>
  <si>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</si>
  <si>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</si>
  <si>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</si>
  <si>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</si>
  <si>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</si>
  <si>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</si>
  <si>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</si>
  <si>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</si>
  <si>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</si>
  <si>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</si>
  <si>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</si>
  <si>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</si>
  <si>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</si>
  <si>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</si>
  <si>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</si>
  <si>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</si>
  <si>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</si>
  <si>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</si>
  <si>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</si>
  <si>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</si>
  <si>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</si>
  <si>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</si>
  <si>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</si>
  <si>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</si>
  <si>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</si>
  <si>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</si>
  <si>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</si>
  <si>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</si>
  <si>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</si>
  <si>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</si>
  <si>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</si>
  <si>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</si>
  <si>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</si>
  <si>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</si>
  <si>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</si>
  <si>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</si>
  <si>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</si>
  <si>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</si>
  <si>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</si>
  <si>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</si>
  <si>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</si>
  <si>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</si>
  <si>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</si>
  <si>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</si>
  <si>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</si>
  <si>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</si>
  <si>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</si>
  <si>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</si>
  <si>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</si>
  <si>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</si>
  <si>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</si>
  <si>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</si>
  <si>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</si>
  <si>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</si>
  <si>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</si>
  <si>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</si>
  <si>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</si>
  <si>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</si>
  <si>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</si>
  <si>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</si>
  <si>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</si>
  <si>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</si>
  <si>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</si>
  <si>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</si>
  <si>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</si>
  <si>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</si>
  <si>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</si>
  <si>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</si>
  <si>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</si>
  <si>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</si>
  <si>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</si>
  <si>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</si>
  <si>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</si>
  <si>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</si>
  <si>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</si>
  <si>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</si>
  <si>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</si>
  <si>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</si>
  <si>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</si>
  <si>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</si>
  <si>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</si>
  <si>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</si>
  <si>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</si>
  <si>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</si>
  <si>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</si>
  <si>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</si>
  <si>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</si>
  <si>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</si>
  <si>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</si>
  <si>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</si>
  <si>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</si>
  <si>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</si>
  <si>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</si>
  <si>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</si>
  <si>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</si>
  <si>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</si>
  <si>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</si>
  <si>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</si>
  <si>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</si>
  <si>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</si>
  <si>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</si>
  <si>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</si>
  <si>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</si>
  <si>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</si>
  <si>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</si>
  <si>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</si>
  <si>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</si>
  <si>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</si>
  <si>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</si>
  <si>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</si>
  <si>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</si>
  <si>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</si>
  <si>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</si>
  <si>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</si>
  <si>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</si>
  <si>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</si>
  <si>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</si>
  <si>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</si>
  <si>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</si>
  <si>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</si>
  <si>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</si>
  <si>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</si>
  <si>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</si>
  <si>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</si>
  <si>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</si>
  <si>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</si>
  <si>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</si>
  <si>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</si>
  <si>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</si>
  <si>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</si>
  <si>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</si>
  <si>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</si>
  <si>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</si>
  <si>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</si>
  <si>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</si>
  <si>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</si>
  <si>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</si>
  <si>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</si>
  <si>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</si>
  <si>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</si>
  <si>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</si>
  <si>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</si>
  <si>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</si>
  <si>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</si>
  <si>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</si>
  <si>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</si>
  <si>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</si>
  <si>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</si>
  <si>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</si>
  <si>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</si>
  <si>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</si>
  <si>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</si>
  <si>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</si>
  <si>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</si>
  <si>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</si>
  <si>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</si>
  <si>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</si>
  <si>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</si>
  <si>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</si>
  <si>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</si>
  <si>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</si>
  <si>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</si>
  <si>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</si>
  <si>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</si>
  <si>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</si>
  <si>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</si>
  <si>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</si>
  <si>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</si>
  <si>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</si>
  <si>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</si>
  <si>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</si>
  <si>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</si>
  <si>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</si>
  <si>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</si>
  <si>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</si>
  <si>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</si>
  <si>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</si>
  <si>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</si>
  <si>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</si>
  <si>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</si>
  <si>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</si>
  <si>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</si>
  <si>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</si>
  <si>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</si>
  <si>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</si>
  <si>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</si>
  <si>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</si>
  <si>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</si>
  <si>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</si>
  <si>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</si>
  <si>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</si>
  <si>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</si>
  <si>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</si>
  <si>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</si>
  <si>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</si>
  <si>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</si>
  <si>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</si>
  <si>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</si>
  <si>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</si>
  <si>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</si>
  <si>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</si>
  <si>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</si>
  <si>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</si>
  <si>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</si>
  <si>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</si>
  <si>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</si>
  <si>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</si>
  <si>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</si>
  <si>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</si>
  <si>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</si>
  <si>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</si>
  <si>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</si>
  <si>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</si>
  <si>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</si>
  <si>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</si>
  <si>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</si>
  <si>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</si>
  <si>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</si>
  <si>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</si>
  <si>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</si>
  <si>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</si>
  <si>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</si>
  <si>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</si>
  <si>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</si>
  <si>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</si>
  <si>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</si>
  <si>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</si>
  <si>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</si>
  <si>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</si>
  <si>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</si>
  <si>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</si>
  <si>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</si>
  <si>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</si>
  <si>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</si>
  <si>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</si>
  <si>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</si>
  <si>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</si>
  <si>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</si>
  <si>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</si>
  <si>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</si>
  <si>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</si>
  <si>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</si>
  <si>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</si>
  <si>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</si>
  <si>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</si>
  <si>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</si>
  <si>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</si>
  <si>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</si>
  <si>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</si>
  <si>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</si>
  <si>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</si>
  <si>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</si>
  <si>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</si>
  <si>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</si>
  <si>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</si>
  <si>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</si>
  <si>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</si>
  <si>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</si>
  <si>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</si>
  <si>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</si>
  <si>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</si>
  <si>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</si>
  <si>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</si>
  <si>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</si>
  <si>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</si>
  <si>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</si>
  <si>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</si>
  <si>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</si>
  <si>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</si>
  <si>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</si>
  <si>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</si>
  <si>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</si>
  <si>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</si>
  <si>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</si>
  <si>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</si>
  <si>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</si>
  <si>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</si>
  <si>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</si>
  <si>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</si>
  <si>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</si>
  <si>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</si>
  <si>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</si>
  <si>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</si>
  <si>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</si>
  <si>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</si>
  <si>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</si>
  <si>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</si>
  <si>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</si>
  <si>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</si>
  <si>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</si>
  <si>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</si>
  <si>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</si>
  <si>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</si>
  <si>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</si>
  <si>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</si>
  <si>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</si>
  <si>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</si>
  <si>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</si>
  <si>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</si>
  <si>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</si>
  <si>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</si>
  <si>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</si>
  <si>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</si>
  <si>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</si>
  <si>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</si>
  <si>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</si>
  <si>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</si>
  <si>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</si>
  <si>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</si>
  <si>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</si>
  <si>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</si>
  <si>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</si>
  <si>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</si>
  <si>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</si>
  <si>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</si>
  <si>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</si>
  <si>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</si>
  <si>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</si>
  <si>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</si>
  <si>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</si>
  <si>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</si>
  <si>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</si>
  <si>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</si>
  <si>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</si>
  <si>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</si>
  <si>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</si>
  <si>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</si>
  <si>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</si>
  <si>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</si>
  <si>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</si>
  <si>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</si>
  <si>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</si>
  <si>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</si>
  <si>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</si>
  <si>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</si>
  <si>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</si>
  <si>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</si>
  <si>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</si>
  <si>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</si>
  <si>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</si>
  <si>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</si>
  <si>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</si>
  <si>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</si>
  <si>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</si>
  <si>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</si>
  <si>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</si>
  <si>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</si>
  <si>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</si>
  <si>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</si>
  <si>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</si>
  <si>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</si>
  <si>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</si>
  <si>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</si>
  <si>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</si>
  <si>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</si>
  <si>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</si>
  <si>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</si>
  <si>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</si>
  <si>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</si>
  <si>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</si>
  <si>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</si>
  <si>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</si>
  <si>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</si>
  <si>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</si>
  <si>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</si>
  <si>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</si>
  <si>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</si>
  <si>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</si>
  <si>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</si>
  <si>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</si>
  <si>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</si>
  <si>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</si>
  <si>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</si>
  <si>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</si>
  <si>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</si>
  <si>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</si>
  <si>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</si>
  <si>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</si>
  <si>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</si>
  <si>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</si>
  <si>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</si>
  <si>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</si>
  <si>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</si>
  <si>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</si>
  <si>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</si>
  <si>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</si>
  <si>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</si>
  <si>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</si>
  <si>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</si>
  <si>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</si>
  <si>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</si>
  <si>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</si>
  <si>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</si>
  <si>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</si>
  <si>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</si>
  <si>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</si>
  <si>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</si>
  <si>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</si>
  <si>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</si>
  <si>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</si>
  <si>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</si>
  <si>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</si>
  <si>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</si>
  <si>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</si>
  <si>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</si>
  <si>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</si>
  <si>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</si>
  <si>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</si>
  <si>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</si>
  <si>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</si>
  <si>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</si>
  <si>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</si>
  <si>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</si>
  <si>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</si>
  <si>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</si>
  <si>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</si>
  <si>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</si>
  <si>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</si>
  <si>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</si>
  <si>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</si>
  <si>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</si>
  <si>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</si>
  <si>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</si>
  <si>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</si>
  <si>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</si>
  <si>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</si>
  <si>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</si>
  <si>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</si>
  <si>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</si>
  <si>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</si>
  <si>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</si>
  <si>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</si>
  <si>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</si>
  <si>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</si>
  <si>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</si>
  <si>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</si>
  <si>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</si>
  <si>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</si>
  <si>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</si>
  <si>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</si>
  <si>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</si>
  <si>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</si>
  <si>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</si>
  <si>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</si>
  <si>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</si>
  <si>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</si>
  <si>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</si>
  <si>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</si>
  <si>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</si>
  <si>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</si>
  <si>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</si>
  <si>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</si>
  <si>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</si>
  <si>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</si>
  <si>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</si>
  <si>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</si>
  <si>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</si>
  <si>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</si>
  <si>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</si>
  <si>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</si>
  <si>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</si>
  <si>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</si>
  <si>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</si>
  <si>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</si>
  <si>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</si>
  <si>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</si>
  <si>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</si>
  <si>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</si>
  <si>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</si>
  <si>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</si>
  <si>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</si>
  <si>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</si>
  <si>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</si>
  <si>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</si>
  <si>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</si>
  <si>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</si>
  <si>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</si>
  <si>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</si>
  <si>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</si>
  <si>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</si>
  <si>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</si>
  <si>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</si>
  <si>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</si>
  <si>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</si>
  <si>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</si>
  <si>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</si>
  <si>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</si>
  <si>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</si>
  <si>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</si>
  <si>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</si>
  <si>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</si>
  <si>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</si>
  <si>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</si>
  <si>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</si>
  <si>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</si>
  <si>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</si>
  <si>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</si>
  <si>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</si>
  <si>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</si>
  <si>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</si>
  <si>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</si>
  <si>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</si>
  <si>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</si>
  <si>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</si>
  <si>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</si>
  <si>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</si>
  <si>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</si>
  <si>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</si>
  <si>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</si>
  <si>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</si>
  <si>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</si>
  <si>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</si>
  <si>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</si>
  <si>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</si>
  <si>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</si>
  <si>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</si>
  <si>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</si>
  <si>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</si>
  <si>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</si>
  <si>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</si>
  <si>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</si>
  <si>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</si>
  <si>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</si>
  <si>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</si>
  <si>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</si>
  <si>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</si>
  <si>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</si>
  <si>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</si>
  <si>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</si>
  <si>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</si>
  <si>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</si>
  <si>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</si>
  <si>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</si>
  <si>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</si>
  <si>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</si>
  <si>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</si>
  <si>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</si>
  <si>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</si>
  <si>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</si>
  <si>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</si>
  <si>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</si>
  <si>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</si>
  <si>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</si>
  <si>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</si>
  <si>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</si>
  <si>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</si>
  <si>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</si>
  <si>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</si>
  <si>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</si>
  <si>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</si>
  <si>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</si>
  <si>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</si>
  <si>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</si>
  <si>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</si>
  <si>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</si>
  <si>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</si>
  <si>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</si>
  <si>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</si>
  <si>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</si>
  <si>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</si>
  <si>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</si>
  <si>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</si>
  <si>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</si>
  <si>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</si>
  <si>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</si>
  <si>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</si>
  <si>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</si>
  <si>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</si>
  <si>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</si>
  <si>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</si>
  <si>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</si>
  <si>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</si>
  <si>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</si>
  <si>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</si>
  <si>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</si>
  <si>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</si>
  <si>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</si>
  <si>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</si>
  <si>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</si>
  <si>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</si>
  <si>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</si>
  <si>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</si>
  <si>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</si>
  <si>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</si>
  <si>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</si>
  <si>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</si>
  <si>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</si>
  <si>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</si>
  <si>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</si>
  <si>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</si>
  <si>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</si>
  <si>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</si>
  <si>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</si>
  <si>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</si>
  <si>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</si>
  <si>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</si>
  <si>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</si>
  <si>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</si>
  <si>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</si>
  <si>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</si>
  <si>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</si>
  <si>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</si>
  <si>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</si>
  <si>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</si>
  <si>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</si>
  <si>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</si>
  <si>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</si>
  <si>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</si>
  <si>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</si>
  <si>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</si>
  <si>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</si>
  <si>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</si>
  <si>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</si>
  <si>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</si>
  <si>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</si>
  <si>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</si>
  <si>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</si>
  <si>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</si>
  <si>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</si>
  <si>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</si>
  <si>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</si>
  <si>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</si>
  <si>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</si>
  <si>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</si>
  <si>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</si>
  <si>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</si>
  <si>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</si>
  <si>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</si>
  <si>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</si>
  <si>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</si>
  <si>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</si>
  <si>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</si>
  <si>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</si>
  <si>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</si>
  <si>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</si>
  <si>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</si>
  <si>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</si>
  <si>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</si>
  <si>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</si>
  <si>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</si>
  <si>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</si>
  <si>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</si>
  <si>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</si>
  <si>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</si>
  <si>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</si>
  <si>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</si>
  <si>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</si>
  <si>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</si>
  <si>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</si>
  <si>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</si>
  <si>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</si>
  <si>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</si>
  <si>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</si>
  <si>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</si>
  <si>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</si>
  <si>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</si>
  <si>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</si>
  <si>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</si>
  <si>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</si>
  <si>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</si>
  <si>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</si>
  <si>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</si>
  <si>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</si>
  <si>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</si>
  <si>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</si>
  <si>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</si>
  <si>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</si>
  <si>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</si>
  <si>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</si>
  <si>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</si>
  <si>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</si>
  <si>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</si>
  <si>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</si>
  <si>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</si>
  <si>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</si>
  <si>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</si>
  <si>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</si>
  <si>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</si>
  <si>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</si>
  <si>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</si>
  <si>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</si>
  <si>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</si>
  <si>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</si>
  <si>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</si>
  <si>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</si>
  <si>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</si>
  <si>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</si>
  <si>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</si>
  <si>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</si>
  <si>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</si>
  <si>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</si>
  <si>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</si>
  <si>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</si>
  <si>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</si>
  <si>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</si>
  <si>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</si>
  <si>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</si>
  <si>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</si>
  <si>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</si>
  <si>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</si>
  <si>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</si>
  <si>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</si>
  <si>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</si>
  <si>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</si>
  <si>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</si>
  <si>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</si>
  <si>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</si>
  <si>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</si>
  <si>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</si>
  <si>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</si>
  <si>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</si>
  <si>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</si>
  <si>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</si>
  <si>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</si>
  <si>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</si>
  <si>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</si>
  <si>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</si>
  <si>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</si>
  <si>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</si>
  <si>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</si>
  <si>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</si>
  <si>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</si>
  <si>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</si>
  <si>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</si>
  <si>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</si>
  <si>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</si>
  <si>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</si>
  <si>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</si>
  <si>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</si>
  <si>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</si>
  <si>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</si>
  <si>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</si>
  <si>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</si>
  <si>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</si>
  <si>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</si>
  <si>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</si>
  <si>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</si>
  <si>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</si>
  <si>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</si>
  <si>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</si>
  <si>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</si>
  <si>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</si>
  <si>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</si>
  <si>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</si>
  <si>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</si>
  <si>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</si>
  <si>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</si>
  <si>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</si>
  <si>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</si>
  <si>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</si>
  <si>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</si>
  <si>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</si>
  <si>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</si>
  <si>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</si>
  <si>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</si>
  <si>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</si>
  <si>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</si>
  <si>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</si>
  <si>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</si>
  <si>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</si>
  <si>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</si>
  <si>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</si>
  <si>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</si>
  <si>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</si>
  <si>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</si>
  <si>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</si>
  <si>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</si>
  <si>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</si>
  <si>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</si>
  <si>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</si>
  <si>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</si>
  <si>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</si>
  <si>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</si>
  <si>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</si>
  <si>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</si>
  <si>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</si>
  <si>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</si>
  <si>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</si>
  <si>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</si>
  <si>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</si>
  <si>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</si>
  <si>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</si>
  <si>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</si>
  <si>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</si>
  <si>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</si>
  <si>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</si>
  <si>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</si>
  <si>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</si>
  <si>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</si>
  <si>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</si>
  <si>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</si>
  <si>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</si>
  <si>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</si>
  <si>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</si>
  <si>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</si>
  <si>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</si>
  <si>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</si>
  <si>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</si>
  <si>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</si>
  <si>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</si>
  <si>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</si>
  <si>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</si>
  <si>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</si>
  <si>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</si>
  <si>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</si>
  <si>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</si>
  <si>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</si>
  <si>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</si>
  <si>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</si>
  <si>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</si>
  <si>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</si>
  <si>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</si>
  <si>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</si>
  <si>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</si>
  <si>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</si>
  <si>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</si>
  <si>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</si>
  <si>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</si>
  <si>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</si>
  <si>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</si>
  <si>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</si>
  <si>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</si>
  <si>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</si>
  <si>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</si>
  <si>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</si>
  <si>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</si>
  <si>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</si>
  <si>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</si>
  <si>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</si>
  <si>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</si>
  <si>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</si>
  <si>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</si>
  <si>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</si>
  <si>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</si>
  <si>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</si>
  <si>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</si>
  <si>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</si>
  <si>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</si>
  <si>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</si>
  <si>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</si>
  <si>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</si>
  <si>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</si>
  <si>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</si>
  <si>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</si>
  <si>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</si>
  <si>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</si>
  <si>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</si>
  <si>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</si>
  <si>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</si>
  <si>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</si>
  <si>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</si>
  <si>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</si>
  <si>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</si>
  <si>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</si>
  <si>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</si>
  <si>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</si>
  <si>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</si>
  <si>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</si>
  <si>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</si>
  <si>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</si>
  <si>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</si>
  <si>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</si>
  <si>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</si>
  <si>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</si>
  <si>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</si>
  <si>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</si>
  <si>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</si>
  <si>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</si>
  <si>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</si>
  <si>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</si>
  <si>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</si>
  <si>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</si>
  <si>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</si>
  <si>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</si>
  <si>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</si>
  <si>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</si>
  <si>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</si>
  <si>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</si>
  <si>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</si>
  <si>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</si>
  <si>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</si>
  <si>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</si>
  <si>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</si>
  <si>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</si>
  <si>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</si>
  <si>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</si>
  <si>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</si>
  <si>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</si>
  <si>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</si>
  <si>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</si>
  <si>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</si>
  <si>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</si>
  <si>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</si>
  <si>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</si>
  <si>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</si>
  <si>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</si>
  <si>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</si>
  <si>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</si>
  <si>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</si>
  <si>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</si>
  <si>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</si>
  <si>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</si>
  <si>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</si>
  <si>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</si>
  <si>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</si>
  <si>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</si>
  <si>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</si>
  <si>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</si>
  <si>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</si>
  <si>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</si>
  <si>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</si>
  <si>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</si>
  <si>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</si>
  <si>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</si>
  <si>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</si>
  <si>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</si>
  <si>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</si>
  <si>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</si>
  <si>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</si>
  <si>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</si>
  <si>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</si>
  <si>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</si>
  <si>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</si>
  <si>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</si>
  <si>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</si>
  <si>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</si>
  <si>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</si>
  <si>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</si>
  <si>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</si>
  <si>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</si>
  <si>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</si>
  <si>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</si>
  <si>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</si>
  <si>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</si>
  <si>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</si>
  <si>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</si>
  <si>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</si>
  <si>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</si>
  <si>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</si>
  <si>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</si>
  <si>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</si>
  <si>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</si>
  <si>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</si>
  <si>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</si>
  <si>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</si>
  <si>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</si>
  <si>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</si>
  <si>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</si>
  <si>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</si>
  <si>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</si>
  <si>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</si>
  <si>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</si>
  <si>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</si>
  <si>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</si>
  <si>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</si>
  <si>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</si>
  <si>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</si>
  <si>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</si>
  <si>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</si>
  <si>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</si>
  <si>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</si>
  <si>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</si>
  <si>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</si>
  <si>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</si>
  <si>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</si>
  <si>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</si>
  <si>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</si>
  <si>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</si>
  <si>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</si>
  <si>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</si>
  <si>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</si>
  <si>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</si>
  <si>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</si>
  <si>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</si>
  <si>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</si>
  <si>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</si>
  <si>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</si>
  <si>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</si>
  <si>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</si>
  <si>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</si>
  <si>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</si>
  <si>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</si>
  <si>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</si>
  <si>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</si>
  <si>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</si>
  <si>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</si>
  <si>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</si>
  <si>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</si>
  <si>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</si>
  <si>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</si>
  <si>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</si>
  <si>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</si>
  <si>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</si>
  <si>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</si>
  <si>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</si>
  <si>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</si>
  <si>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</si>
  <si>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</si>
  <si>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</si>
  <si>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</si>
  <si>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</si>
  <si>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</si>
  <si>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</si>
  <si>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</si>
  <si>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</si>
  <si>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</si>
  <si>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</si>
  <si>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</si>
  <si>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</si>
  <si>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</si>
  <si>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</si>
  <si>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</si>
  <si>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</si>
  <si>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</si>
  <si>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</si>
  <si>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</si>
  <si>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</si>
  <si>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</si>
  <si>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</si>
  <si>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</si>
  <si>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</si>
  <si>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</si>
  <si>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</si>
  <si>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</si>
  <si>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</si>
  <si>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</si>
  <si>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</si>
  <si>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</si>
  <si>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</si>
  <si>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</si>
  <si>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</si>
  <si>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</si>
  <si>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</si>
  <si>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</si>
  <si>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</si>
  <si>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</si>
  <si>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</si>
  <si>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</si>
  <si>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</si>
  <si>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</si>
  <si>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</si>
  <si>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</si>
  <si>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</si>
  <si>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</si>
  <si>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</si>
  <si>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</si>
  <si>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</si>
  <si>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</si>
  <si>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</si>
  <si>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</si>
  <si>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</si>
  <si>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</si>
  <si>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</si>
  <si>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</si>
  <si>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</si>
  <si>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</si>
  <si>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</si>
  <si>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</si>
  <si>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</si>
  <si>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</si>
  <si>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</si>
  <si>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</si>
  <si>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</si>
  <si>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</si>
  <si>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</si>
  <si>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</si>
  <si>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</si>
  <si>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</si>
  <si>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</si>
  <si>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</si>
  <si>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</si>
  <si>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</si>
  <si>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</si>
  <si>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</si>
  <si>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</si>
  <si>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</si>
  <si>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</si>
  <si>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</si>
  <si>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</si>
  <si>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</si>
  <si>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</si>
  <si>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</si>
  <si>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</si>
  <si>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</si>
  <si>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</si>
  <si>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</si>
  <si>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</si>
  <si>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</si>
  <si>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</si>
  <si>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</si>
  <si>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</si>
  <si>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</si>
  <si>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</si>
  <si>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</si>
  <si>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</si>
  <si>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</si>
  <si>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</si>
  <si>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</si>
  <si>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</si>
  <si>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</si>
  <si>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</si>
  <si>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</si>
  <si>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</si>
  <si>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</si>
  <si>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</si>
  <si>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</si>
  <si>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</si>
  <si>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</si>
  <si>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</si>
  <si>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</si>
  <si>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</si>
  <si>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</si>
  <si>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</si>
  <si>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</si>
  <si>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</si>
  <si>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</si>
  <si>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</si>
  <si>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</si>
  <si>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</si>
  <si>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</si>
  <si>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</si>
  <si>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</si>
  <si>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</si>
  <si>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</si>
  <si>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</si>
  <si>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</si>
  <si>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</si>
  <si>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</si>
  <si>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</si>
  <si>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</si>
  <si>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</si>
  <si>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</si>
  <si>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</si>
  <si>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</si>
  <si>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</si>
  <si>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</si>
  <si>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</si>
  <si>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</si>
  <si>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</si>
  <si>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</si>
  <si>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</si>
  <si>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</si>
  <si>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</si>
  <si>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</si>
  <si>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</si>
  <si>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</si>
  <si>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</si>
  <si>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</si>
  <si>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</si>
  <si>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</si>
  <si>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</si>
  <si>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</si>
  <si>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</si>
  <si>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</si>
  <si>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</si>
  <si>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</si>
  <si>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</si>
  <si>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</si>
  <si>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</si>
  <si>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</si>
  <si>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</si>
  <si>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</si>
  <si>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</si>
  <si>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</si>
  <si>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</si>
  <si>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</si>
  <si>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</si>
  <si>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</si>
  <si>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</si>
  <si>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</si>
  <si>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</si>
  <si>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</si>
  <si>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</si>
  <si>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</si>
  <si>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</si>
  <si>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</si>
  <si>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</si>
  <si>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</si>
  <si>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</si>
  <si>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</si>
  <si>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</si>
  <si>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</si>
  <si>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</si>
  <si>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</si>
  <si>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</si>
  <si>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</si>
  <si>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</si>
  <si>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</si>
  <si>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</si>
  <si>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</si>
  <si>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</si>
  <si>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</si>
  <si>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</si>
  <si>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</si>
  <si>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</si>
  <si>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</si>
  <si>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</si>
  <si>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</si>
  <si>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</si>
  <si>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</si>
  <si>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</si>
  <si>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</si>
  <si>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</si>
  <si>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</si>
  <si>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</si>
  <si>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</si>
  <si>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</si>
  <si>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</si>
  <si>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</si>
  <si>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</si>
  <si>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</si>
  <si>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</si>
  <si>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</si>
  <si>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</si>
  <si>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</si>
  <si>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</si>
  <si>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</si>
  <si>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</si>
  <si>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</si>
  <si>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</si>
  <si>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</si>
  <si>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</si>
  <si>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</si>
  <si>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</si>
  <si>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</si>
  <si>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</si>
  <si>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</si>
  <si>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</si>
  <si>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</si>
  <si>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</si>
  <si>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</si>
  <si>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</si>
  <si>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</si>
  <si>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</si>
  <si>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</si>
  <si>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</si>
  <si>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</si>
  <si>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</si>
  <si>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</si>
  <si>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</si>
  <si>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</si>
  <si>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</si>
  <si>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</si>
  <si>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</si>
  <si>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</si>
  <si>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</si>
  <si>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</si>
  <si>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</si>
  <si>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</si>
  <si>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</si>
  <si>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</si>
  <si>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</si>
  <si>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</si>
  <si>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</si>
  <si>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</si>
  <si>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</si>
  <si>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</si>
  <si>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</si>
  <si>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</si>
  <si>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</si>
  <si>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</si>
  <si>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</si>
  <si>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</si>
  <si>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</si>
  <si>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</si>
  <si>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</si>
  <si>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</si>
  <si>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</si>
  <si>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</si>
  <si>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</si>
  <si>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</si>
  <si>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</si>
  <si>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</si>
  <si>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</si>
  <si>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</si>
  <si>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</si>
  <si>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</si>
  <si>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</si>
  <si>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</si>
  <si>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</si>
  <si>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</si>
  <si>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</si>
  <si>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</si>
  <si>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</si>
  <si>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</si>
  <si>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</si>
  <si>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</si>
  <si>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</si>
  <si>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</si>
  <si>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</si>
  <si>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</si>
  <si>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</si>
  <si>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</si>
  <si>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</si>
  <si>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</si>
  <si>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</si>
  <si>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</si>
  <si>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</si>
  <si>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</si>
  <si>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</si>
  <si>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</si>
  <si>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</si>
  <si>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</si>
  <si>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</si>
  <si>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</si>
  <si>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</si>
  <si>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</si>
  <si>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</si>
  <si>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</si>
  <si>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</si>
  <si>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</si>
  <si>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</si>
  <si>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</si>
  <si>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</si>
  <si>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</si>
  <si>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</si>
  <si>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</si>
  <si>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</si>
  <si>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</si>
  <si>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</si>
  <si>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</si>
  <si>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</si>
  <si>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</si>
  <si>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</si>
  <si>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</si>
  <si>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</si>
  <si>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</si>
  <si>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</si>
  <si>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</si>
  <si>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</si>
  <si>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</si>
  <si>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</si>
  <si>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</si>
  <si>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</si>
  <si>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</si>
  <si>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</si>
  <si>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</si>
  <si>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</si>
  <si>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</si>
  <si>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</si>
  <si>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</si>
  <si>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</si>
  <si>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</si>
  <si>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</si>
  <si>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</si>
  <si>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</si>
  <si>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</si>
  <si>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</si>
  <si>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</si>
  <si>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</si>
  <si>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</si>
  <si>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</si>
  <si>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</si>
  <si>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</si>
  <si>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</si>
  <si>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</si>
  <si>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</si>
  <si>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</si>
  <si>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</si>
  <si>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</si>
  <si>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</si>
  <si>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</si>
  <si>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</si>
  <si>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</si>
  <si>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</si>
  <si>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</si>
  <si>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</si>
  <si>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</si>
  <si>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</si>
  <si>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</si>
  <si>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</si>
  <si>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</si>
  <si>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</si>
  <si>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</si>
  <si>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</si>
  <si>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</si>
  <si>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</si>
  <si>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</si>
  <si>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</si>
  <si>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</si>
  <si>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</si>
  <si>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</si>
  <si>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</si>
  <si>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</si>
  <si>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</si>
  <si>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</si>
  <si>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</si>
  <si>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</si>
  <si>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</si>
  <si>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</si>
  <si>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</si>
  <si>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</si>
  <si>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</si>
  <si>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</si>
  <si>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</si>
  <si>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</si>
  <si>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</si>
  <si>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</si>
  <si>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</si>
  <si>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</si>
  <si>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</si>
  <si>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</si>
  <si>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</si>
  <si>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</si>
  <si>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</si>
  <si>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</si>
  <si>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</si>
  <si>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</si>
  <si>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</si>
  <si>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</si>
  <si>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</si>
  <si>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</si>
  <si>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</si>
  <si>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</si>
  <si>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</si>
  <si>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</si>
  <si>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</si>
  <si>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</si>
  <si>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</si>
  <si>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</si>
  <si>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</si>
  <si>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</si>
  <si>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</si>
  <si>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</si>
  <si>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</si>
  <si>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</si>
  <si>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</si>
  <si>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</si>
  <si>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</si>
  <si>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</si>
  <si>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</si>
  <si>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</si>
  <si>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</si>
  <si>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</si>
  <si>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</si>
  <si>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</si>
  <si>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</si>
  <si>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</si>
  <si>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</si>
  <si>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</si>
  <si>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</si>
  <si>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</si>
  <si>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</si>
  <si>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</si>
  <si>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</si>
  <si>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</si>
  <si>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</si>
  <si>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</si>
  <si>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</si>
  <si>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</si>
  <si>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</si>
  <si>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</si>
  <si>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</si>
  <si>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</si>
  <si>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</si>
  <si>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</si>
  <si>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</si>
  <si>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</si>
  <si>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</si>
  <si>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</si>
  <si>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</si>
  <si>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</si>
  <si>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</si>
  <si>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</si>
  <si>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</si>
  <si>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</si>
  <si>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</si>
  <si>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</si>
  <si>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</si>
  <si>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</si>
  <si>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</si>
  <si>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</si>
  <si>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</si>
  <si>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</si>
  <si>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</si>
  <si>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</si>
  <si>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</si>
  <si>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</si>
  <si>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</si>
  <si>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</si>
  <si>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</si>
  <si>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</si>
  <si>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</si>
  <si>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</si>
  <si>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</si>
  <si>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</si>
  <si>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</si>
  <si>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</si>
  <si>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</si>
  <si>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</si>
  <si>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</si>
  <si>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</si>
  <si>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</si>
  <si>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</si>
  <si>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</si>
  <si>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</si>
  <si>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</si>
  <si>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</si>
  <si>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</si>
  <si>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</si>
  <si>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</si>
  <si>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</si>
  <si>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</si>
  <si>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</si>
  <si>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</si>
  <si>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</si>
  <si>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</si>
  <si>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</si>
  <si>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</si>
  <si>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</si>
  <si>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</si>
  <si>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</si>
  <si>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</si>
  <si>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</si>
  <si>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</si>
  <si>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</si>
  <si>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</si>
  <si>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</si>
  <si>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</si>
  <si>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</si>
  <si>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</si>
  <si>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</si>
  <si>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</si>
  <si>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</si>
  <si>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</si>
  <si>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</si>
  <si>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</si>
  <si>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</si>
  <si>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</si>
  <si>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</si>
  <si>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</si>
  <si>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</si>
  <si>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</si>
  <si>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</si>
  <si>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</si>
  <si>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</si>
  <si>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</si>
  <si>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</si>
  <si>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</si>
  <si>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</si>
  <si>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</si>
  <si>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</si>
  <si>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</si>
  <si>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</si>
  <si>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</si>
  <si>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</si>
  <si>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</si>
  <si>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</si>
  <si>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</si>
  <si>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</si>
  <si>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</si>
  <si>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</si>
  <si>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</si>
  <si>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</si>
  <si>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</si>
  <si>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</si>
  <si>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</si>
  <si>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</si>
  <si>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</si>
  <si>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</si>
  <si>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</si>
  <si>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</si>
  <si>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</si>
  <si>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</si>
  <si>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</si>
  <si>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</si>
  <si>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</si>
  <si>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</si>
  <si>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</si>
  <si>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</si>
  <si>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</si>
  <si>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</si>
  <si>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</si>
  <si>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</si>
  <si>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</si>
  <si>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</si>
  <si>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</si>
  <si>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</si>
  <si>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</si>
  <si>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</si>
  <si>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</si>
  <si>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</si>
  <si>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</si>
  <si>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</si>
  <si>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</si>
  <si>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</si>
  <si>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</si>
  <si>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</si>
  <si>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</si>
  <si>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</si>
  <si>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</si>
  <si>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</si>
  <si>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</si>
  <si>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</si>
  <si>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</si>
  <si>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</si>
  <si>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</si>
  <si>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</si>
  <si>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</si>
  <si>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</si>
  <si>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</si>
  <si>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</si>
  <si>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</si>
  <si>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</si>
  <si>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</si>
  <si>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</si>
  <si>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</si>
  <si>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</si>
  <si>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</si>
  <si>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</si>
  <si>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</si>
  <si>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</si>
  <si>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</si>
  <si>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</si>
  <si>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</si>
  <si>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</si>
  <si>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</si>
  <si>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</si>
  <si>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</si>
  <si>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</si>
  <si>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</si>
  <si>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</si>
  <si>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</si>
  <si>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</si>
  <si>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</si>
  <si>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</si>
  <si>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</si>
  <si>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</si>
  <si>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</si>
  <si>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</si>
  <si>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</si>
  <si>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</si>
  <si>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</si>
  <si>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</si>
  <si>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</si>
  <si>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</si>
  <si>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</si>
  <si>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</si>
  <si>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</si>
  <si>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</si>
  <si>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</si>
  <si>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</si>
  <si>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</si>
  <si>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</si>
  <si>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</si>
  <si>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</si>
  <si>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</si>
  <si>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</si>
  <si>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</si>
  <si>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</si>
  <si>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</si>
  <si>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</si>
  <si>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</si>
  <si>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</si>
  <si>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</si>
  <si>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</si>
  <si>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</si>
  <si>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</si>
  <si>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</si>
  <si>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</si>
  <si>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</si>
  <si>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</si>
  <si>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</si>
  <si>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</si>
  <si>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</si>
  <si>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</si>
  <si>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</si>
  <si>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</si>
  <si>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</si>
  <si>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</si>
  <si>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</si>
  <si>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</si>
  <si>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</si>
  <si>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</si>
  <si>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</si>
  <si>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</si>
  <si>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</si>
  <si>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</si>
  <si>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</si>
  <si>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</si>
  <si>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</si>
  <si>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</si>
  <si>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</si>
  <si>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</si>
  <si>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</si>
  <si>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</si>
  <si>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</si>
  <si>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</si>
  <si>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</si>
  <si>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</si>
  <si>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</si>
  <si>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</si>
  <si>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</si>
  <si>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</si>
  <si>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</si>
  <si>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</si>
  <si>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</si>
  <si>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</si>
  <si>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</si>
  <si>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</si>
  <si>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</si>
  <si>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</si>
  <si>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</si>
  <si>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</si>
  <si>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</si>
  <si>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</si>
  <si>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</si>
  <si>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</si>
  <si>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</si>
  <si>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</si>
  <si>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</si>
  <si>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</si>
  <si>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</si>
  <si>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</si>
  <si>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</si>
  <si>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</si>
  <si>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</si>
  <si>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</si>
  <si>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</si>
  <si>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</si>
  <si>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</si>
  <si>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</si>
  <si>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</si>
  <si>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</si>
  <si>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</si>
  <si>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</si>
  <si>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</si>
  <si>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</si>
  <si>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</si>
  <si>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</si>
  <si>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</si>
  <si>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</si>
  <si>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</si>
  <si>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</si>
  <si>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</si>
  <si>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</si>
  <si>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</si>
  <si>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</si>
  <si>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</si>
  <si>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</si>
  <si>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</si>
  <si>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</si>
  <si>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</si>
  <si>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</si>
  <si>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</si>
  <si>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</si>
  <si>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</si>
  <si>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</si>
  <si>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</si>
  <si>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</si>
  <si>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</si>
  <si>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</si>
  <si>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</si>
  <si>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</si>
  <si>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</si>
  <si>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</si>
  <si>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</si>
  <si>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</si>
  <si>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</si>
  <si>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</si>
  <si>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</si>
  <si>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</si>
  <si>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</si>
  <si>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</si>
  <si>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</si>
  <si>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</si>
  <si>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</si>
  <si>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</si>
  <si>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</si>
  <si>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</si>
  <si>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</si>
  <si>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</si>
  <si>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</si>
  <si>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</si>
  <si>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</si>
  <si>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</si>
  <si>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</si>
  <si>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</si>
  <si>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</si>
  <si>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</si>
  <si>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</si>
  <si>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</si>
  <si>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</si>
  <si>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</si>
  <si>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</si>
  <si>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</si>
  <si>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</si>
  <si>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</si>
  <si>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</si>
  <si>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</si>
  <si>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</si>
  <si>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</si>
  <si>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</si>
  <si>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</si>
  <si>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</si>
  <si>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</si>
  <si>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</si>
  <si>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</si>
  <si>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</si>
  <si>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</si>
  <si>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</si>
  <si>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</si>
  <si>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</si>
  <si>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</si>
  <si>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</si>
  <si>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</si>
  <si>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</si>
  <si>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</si>
  <si>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</si>
  <si>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</si>
  <si>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</si>
  <si>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</si>
  <si>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</si>
  <si>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</si>
  <si>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</si>
  <si>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</si>
  <si>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</si>
  <si>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</si>
  <si>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</si>
  <si>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</si>
  <si>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</si>
  <si>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</si>
  <si>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</si>
  <si>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</si>
  <si>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</si>
  <si>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</si>
  <si>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</si>
  <si>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</si>
  <si>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</si>
  <si>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</si>
  <si>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</si>
  <si>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</si>
  <si>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</si>
  <si>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</si>
  <si>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</si>
  <si>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</si>
  <si>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</si>
  <si>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</si>
  <si>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</si>
  <si>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</si>
  <si>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</si>
  <si>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</si>
  <si>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</si>
  <si>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</si>
  <si>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</si>
  <si>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</si>
  <si>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</si>
  <si>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</si>
  <si>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</si>
  <si>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</si>
  <si>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</si>
  <si>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</si>
  <si>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</si>
  <si>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</si>
  <si>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</si>
  <si>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</si>
  <si>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</si>
  <si>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</si>
  <si>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</si>
  <si>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</si>
  <si>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</si>
  <si>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</si>
  <si>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</si>
  <si>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</si>
  <si>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</si>
  <si>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</si>
  <si>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</si>
  <si>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</si>
  <si>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</si>
  <si>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</si>
  <si>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</si>
  <si>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</si>
  <si>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</si>
  <si>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</si>
  <si>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</si>
  <si>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</si>
  <si>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</si>
  <si>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</si>
  <si>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</si>
  <si>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</si>
  <si>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</si>
  <si>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</si>
  <si>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</si>
  <si>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</si>
  <si>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</si>
  <si>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</si>
  <si>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</si>
  <si>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</si>
  <si>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</si>
  <si>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</si>
  <si>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</si>
  <si>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</si>
  <si>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</si>
  <si>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</si>
  <si>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</si>
  <si>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</si>
  <si>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</si>
  <si>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</si>
  <si>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</si>
  <si>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</si>
  <si>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</si>
  <si>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</si>
  <si>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</si>
  <si>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</si>
  <si>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</si>
  <si>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</si>
  <si>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</si>
  <si>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</si>
  <si>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</si>
  <si>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</si>
  <si>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</si>
  <si>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</si>
  <si>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</si>
  <si>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</si>
  <si>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</si>
  <si>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</si>
  <si>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</si>
  <si>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</si>
  <si>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</si>
  <si>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</si>
  <si>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</si>
  <si>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</si>
  <si>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</si>
  <si>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</si>
  <si>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</si>
  <si>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</si>
  <si>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</si>
  <si>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</si>
  <si>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</si>
  <si>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</si>
  <si>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</si>
  <si>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</si>
  <si>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</si>
  <si>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</si>
  <si>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</si>
  <si>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</si>
  <si>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</si>
  <si>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</si>
  <si>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</si>
  <si>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</si>
  <si>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</si>
  <si>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</si>
  <si>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</si>
  <si>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</si>
  <si>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</si>
  <si>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</si>
  <si>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</si>
  <si>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</si>
  <si>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</si>
  <si>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</si>
  <si>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</si>
  <si>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</si>
  <si>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</si>
  <si>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</si>
  <si>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</si>
  <si>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</si>
  <si>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</si>
  <si>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</si>
  <si>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</si>
  <si>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</si>
  <si>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</si>
  <si>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</si>
  <si>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</si>
  <si>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</si>
  <si>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</si>
  <si>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</si>
  <si>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</si>
  <si>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</si>
  <si>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</si>
  <si>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</si>
  <si>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</si>
  <si>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</si>
  <si>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</si>
  <si>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</si>
  <si>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</si>
  <si>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</si>
  <si>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</si>
  <si>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</si>
  <si>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</si>
  <si>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</si>
  <si>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</si>
  <si>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</si>
  <si>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</si>
  <si>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</si>
  <si>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</si>
  <si>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</si>
  <si>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</si>
  <si>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</si>
  <si>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</si>
  <si>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</si>
  <si>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</si>
  <si>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</si>
  <si>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</si>
  <si>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</si>
  <si>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</si>
  <si>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</si>
  <si>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</si>
  <si>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</si>
  <si>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</si>
  <si>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</si>
  <si>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</si>
  <si>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</si>
  <si>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</si>
  <si>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</si>
  <si>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</si>
  <si>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</si>
  <si>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</si>
  <si>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</si>
  <si>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</si>
  <si>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</si>
  <si>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</si>
  <si>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</si>
  <si>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</si>
  <si>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</si>
  <si>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</si>
  <si>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</si>
  <si>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</si>
  <si>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</si>
  <si>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</si>
  <si>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</si>
  <si>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</si>
  <si>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</si>
  <si>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</si>
  <si>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</si>
  <si>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</si>
  <si>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</si>
  <si>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</si>
  <si>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</si>
  <si>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</si>
  <si>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</si>
  <si>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</si>
  <si>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</si>
  <si>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</si>
  <si>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</si>
  <si>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</si>
  <si>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</si>
  <si>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</si>
  <si>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</si>
  <si>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</si>
  <si>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</si>
  <si>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</si>
  <si>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</si>
  <si>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</si>
  <si>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</si>
  <si>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</si>
  <si>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</si>
  <si>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</si>
  <si>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</si>
  <si>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</si>
  <si>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</si>
  <si>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</si>
  <si>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</si>
  <si>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</si>
  <si>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</si>
  <si>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</si>
  <si>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</si>
  <si>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</si>
  <si>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</si>
  <si>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</si>
  <si>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</si>
  <si>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</si>
  <si>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</si>
  <si>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</si>
  <si>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</si>
  <si>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</si>
  <si>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</si>
  <si>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</si>
  <si>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</si>
  <si>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</si>
  <si>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</si>
  <si>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</si>
  <si>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</si>
  <si>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</si>
  <si>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</si>
  <si>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</si>
  <si>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</si>
  <si>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</si>
  <si>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</si>
  <si>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</si>
  <si>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</si>
  <si>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</si>
  <si>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</si>
  <si>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</si>
  <si>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</si>
  <si>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</si>
  <si>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</si>
  <si>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</si>
  <si>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</si>
  <si>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</si>
  <si>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</si>
  <si>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</si>
  <si>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</si>
  <si>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</si>
  <si>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</si>
  <si>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</si>
  <si>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</si>
  <si>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</si>
  <si>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</si>
  <si>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</si>
  <si>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</si>
  <si>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</si>
  <si>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</si>
  <si>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</si>
  <si>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</si>
  <si>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</si>
  <si>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</si>
  <si>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</si>
  <si>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</si>
  <si>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</si>
  <si>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</si>
  <si>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</si>
  <si>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</si>
  <si>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</si>
  <si>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</si>
  <si>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</si>
  <si>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</si>
  <si>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</si>
  <si>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</si>
  <si>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</si>
  <si>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</si>
  <si>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</si>
  <si>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</si>
  <si>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</si>
  <si>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</si>
  <si>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</si>
  <si>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</si>
  <si>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</si>
  <si>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</si>
  <si>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</si>
  <si>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</si>
  <si>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</si>
  <si>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</si>
  <si>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</si>
  <si>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</si>
  <si>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</si>
  <si>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</si>
  <si>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</si>
  <si>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</si>
  <si>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</si>
  <si>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</si>
  <si>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</si>
  <si>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</si>
  <si>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</si>
  <si>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</si>
  <si>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</si>
  <si>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</si>
  <si>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</si>
  <si>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</si>
  <si>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</si>
  <si>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</si>
  <si>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</si>
  <si>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</si>
  <si>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</si>
  <si>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</si>
  <si>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</si>
  <si>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</si>
  <si>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</si>
  <si>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</si>
  <si>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</si>
  <si>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</si>
  <si>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</si>
  <si>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</si>
  <si>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</si>
  <si>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</si>
  <si>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</si>
  <si>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</si>
  <si>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</si>
  <si>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</si>
  <si>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</si>
  <si>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</si>
  <si>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</si>
  <si>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</si>
  <si>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</si>
  <si>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</si>
  <si>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</si>
  <si>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</si>
  <si>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</si>
  <si>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</si>
  <si>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</si>
  <si>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</si>
  <si>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</si>
  <si>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</si>
  <si>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</si>
  <si>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</si>
  <si>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</si>
  <si>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</si>
  <si>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</si>
  <si>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</si>
  <si>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</si>
  <si>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</si>
  <si>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</si>
  <si>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</si>
  <si>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</si>
  <si>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</si>
  <si>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</si>
  <si>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</si>
  <si>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</si>
  <si>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</si>
  <si>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</si>
  <si>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</si>
  <si>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</si>
  <si>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</si>
  <si>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</si>
  <si>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</si>
  <si>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</si>
  <si>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</si>
  <si>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</si>
  <si>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</si>
  <si>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</si>
  <si>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</si>
  <si>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</si>
  <si>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</si>
  <si>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</si>
  <si>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</si>
  <si>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</si>
  <si>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</si>
  <si>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</si>
  <si>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</si>
  <si>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</si>
  <si>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</si>
  <si>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</si>
  <si>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</si>
  <si>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</si>
  <si>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</si>
  <si>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</si>
  <si>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</si>
  <si>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</si>
  <si>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</si>
  <si>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</si>
  <si>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</si>
  <si>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</si>
  <si>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</si>
  <si>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</si>
  <si>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</si>
  <si>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</si>
  <si>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</si>
  <si>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</si>
  <si>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</si>
  <si>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</si>
  <si>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</si>
  <si>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</si>
  <si>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</si>
  <si>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</si>
  <si>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</si>
  <si>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</si>
  <si>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</si>
  <si>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</si>
  <si>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</si>
  <si>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</si>
  <si>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</si>
  <si>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</si>
  <si>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</si>
  <si>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</si>
  <si>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</si>
  <si>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</si>
  <si>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</si>
  <si>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</si>
  <si>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</si>
  <si>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</si>
  <si>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</si>
  <si>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</si>
  <si>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</si>
  <si>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</si>
  <si>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</si>
  <si>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</si>
  <si>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</si>
  <si>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</si>
  <si>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</si>
  <si>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</si>
  <si>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</si>
  <si>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</si>
  <si>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</si>
  <si>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</si>
  <si>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</si>
  <si>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</si>
  <si>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</si>
  <si>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</si>
  <si>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</si>
  <si>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</si>
  <si>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</si>
  <si>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</si>
  <si>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</si>
  <si>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</si>
  <si>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</si>
  <si>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</si>
  <si>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</si>
  <si>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</si>
  <si>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</si>
  <si>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</si>
  <si>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</si>
  <si>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</si>
  <si>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</si>
  <si>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</si>
  <si>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</si>
  <si>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</si>
  <si>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</si>
  <si>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</si>
  <si>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</si>
  <si>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</si>
  <si>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</si>
  <si>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</si>
  <si>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</si>
  <si>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</si>
  <si>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</si>
  <si>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</si>
  <si>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</si>
  <si>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</si>
  <si>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</si>
  <si>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</si>
  <si>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</si>
  <si>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</si>
  <si>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</si>
  <si>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</si>
  <si>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</si>
  <si>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</si>
  <si>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</si>
  <si>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</si>
  <si>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</si>
  <si>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</si>
  <si>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</si>
  <si>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</si>
  <si>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</si>
  <si>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</si>
  <si>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</si>
  <si>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</si>
  <si>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</si>
  <si>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</si>
  <si>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</si>
  <si>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</si>
  <si>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</si>
  <si>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</si>
  <si>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</si>
  <si>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</si>
  <si>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</si>
  <si>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</si>
  <si>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</si>
  <si>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</si>
  <si>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</si>
  <si>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</si>
  <si>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</si>
  <si>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</si>
  <si>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</si>
  <si>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</si>
  <si>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</si>
  <si>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</si>
  <si>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</si>
  <si>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</si>
  <si>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</si>
  <si>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</si>
  <si>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</si>
  <si>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</si>
  <si>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</si>
  <si>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</si>
  <si>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</si>
  <si>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</si>
  <si>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</si>
  <si>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</si>
  <si>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</si>
  <si>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</si>
  <si>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</si>
  <si>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</si>
  <si>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</si>
  <si>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</si>
  <si>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</si>
  <si>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</si>
  <si>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</si>
  <si>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</si>
  <si>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</si>
  <si>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</si>
  <si>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</si>
  <si>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</si>
  <si>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</si>
  <si>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</si>
  <si>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</si>
  <si>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</si>
  <si>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</si>
  <si>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</si>
  <si>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</si>
  <si>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</si>
  <si>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</si>
  <si>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</si>
  <si>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</si>
  <si>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</si>
  <si>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</si>
  <si>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</si>
  <si>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</si>
  <si>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</si>
  <si>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</si>
  <si>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</si>
  <si>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</si>
  <si>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</si>
  <si>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</si>
  <si>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</si>
  <si>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</si>
  <si>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</si>
  <si>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</si>
  <si>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</si>
  <si>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</si>
  <si>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</si>
  <si>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</si>
  <si>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</si>
  <si>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</si>
  <si>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</si>
  <si>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</si>
  <si>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</si>
  <si>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</si>
  <si>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</si>
  <si>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</si>
  <si>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</si>
  <si>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</si>
  <si>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</si>
  <si>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</si>
  <si>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</si>
  <si>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</si>
  <si>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</si>
  <si>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</si>
  <si>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</si>
  <si>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</si>
  <si>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</si>
  <si>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</si>
  <si>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</si>
  <si>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</si>
  <si>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</si>
  <si>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</si>
  <si>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</si>
  <si>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</si>
  <si>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</si>
  <si>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</si>
  <si>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</si>
  <si>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</si>
  <si>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</si>
  <si>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</si>
  <si>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</si>
  <si>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</si>
  <si>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</si>
  <si>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</si>
  <si>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</si>
  <si>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</si>
  <si>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</si>
  <si>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</si>
  <si>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</si>
  <si>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</si>
  <si>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</si>
  <si>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</si>
  <si>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</si>
  <si>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</si>
  <si>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</si>
  <si>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</si>
  <si>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</si>
  <si>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</si>
  <si>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</si>
  <si>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</si>
  <si>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</si>
  <si>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</si>
  <si>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</si>
  <si>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</si>
  <si>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</si>
  <si>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</si>
  <si>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</si>
  <si>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</si>
  <si>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</si>
  <si>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</si>
  <si>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</si>
  <si>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</si>
  <si>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</si>
  <si>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</si>
  <si>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</si>
  <si>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</si>
  <si>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</si>
  <si>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</si>
  <si>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</si>
  <si>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</si>
  <si>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</si>
  <si>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</si>
  <si>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</si>
  <si>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</si>
  <si>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</si>
  <si>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</si>
  <si>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</si>
  <si>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</si>
  <si>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</si>
  <si>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</si>
  <si>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</si>
  <si>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</si>
  <si>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</si>
  <si>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</si>
  <si>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</si>
  <si>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</si>
  <si>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</si>
  <si>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</si>
  <si>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</si>
  <si>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</si>
  <si>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</si>
  <si>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</si>
  <si>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</si>
  <si>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</si>
  <si>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</si>
  <si>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</si>
  <si>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</si>
  <si>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</si>
  <si>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</si>
  <si>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</si>
  <si>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</si>
  <si>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</si>
  <si>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</si>
  <si>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</si>
  <si>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</si>
  <si>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</si>
  <si>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</si>
  <si>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</si>
  <si>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</si>
  <si>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</si>
  <si>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</si>
  <si>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</si>
  <si>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</si>
  <si>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</si>
  <si>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</si>
  <si>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</si>
  <si>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</si>
  <si>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</si>
  <si>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</si>
  <si>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</si>
  <si>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</si>
  <si>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</si>
  <si>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</si>
  <si>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</si>
  <si>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</si>
  <si>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</si>
  <si>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</si>
  <si>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</si>
  <si>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</si>
  <si>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</si>
  <si>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</si>
  <si>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</si>
  <si>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</si>
  <si>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</si>
  <si>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</si>
  <si>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</si>
  <si>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</si>
  <si>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</si>
  <si>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</si>
  <si>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</si>
  <si>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</si>
  <si>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</si>
  <si>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</si>
  <si>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</si>
  <si>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</si>
  <si>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</si>
  <si>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</si>
  <si>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</si>
  <si>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</si>
  <si>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</si>
  <si>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</si>
  <si>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</si>
  <si>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</si>
  <si>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</si>
  <si>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</si>
  <si>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</si>
  <si>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</si>
  <si>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</si>
  <si>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</si>
  <si>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</si>
  <si>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</si>
  <si>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</si>
  <si>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</si>
  <si>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</si>
  <si>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</si>
  <si>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</si>
  <si>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</si>
  <si>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</si>
  <si>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</si>
  <si>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</si>
  <si>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</si>
  <si>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</si>
  <si>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</si>
  <si>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</si>
  <si>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</si>
  <si>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</si>
  <si>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</si>
  <si>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</si>
  <si>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</si>
  <si>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</si>
  <si>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</si>
  <si>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</si>
  <si>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</si>
  <si>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</si>
  <si>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</si>
  <si>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</si>
  <si>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</si>
  <si>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</si>
  <si>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</si>
  <si>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</si>
  <si>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</si>
  <si>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</si>
  <si>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</si>
  <si>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</si>
  <si>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</si>
  <si>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</si>
  <si>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</si>
  <si>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</si>
  <si>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</si>
  <si>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</si>
  <si>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</si>
  <si>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</si>
  <si>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</si>
  <si>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</si>
  <si>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</si>
  <si>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</si>
  <si>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</si>
  <si>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</si>
  <si>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</si>
  <si>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</si>
  <si>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</si>
  <si>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</si>
  <si>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</si>
  <si>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</si>
  <si>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</si>
  <si>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</si>
  <si>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</si>
  <si>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</si>
  <si>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</si>
  <si>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</si>
  <si>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</si>
  <si>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</si>
  <si>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</si>
  <si>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</si>
  <si>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</si>
  <si>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</si>
  <si>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</si>
  <si>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</si>
  <si>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</si>
  <si>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</si>
  <si>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</si>
  <si>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</si>
  <si>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</si>
  <si>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</si>
  <si>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</si>
  <si>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</si>
  <si>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</si>
  <si>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</si>
  <si>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</si>
  <si>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</si>
  <si>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</si>
  <si>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</si>
  <si>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</si>
  <si>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</si>
  <si>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</si>
  <si>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</si>
  <si>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</si>
  <si>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</si>
  <si>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</si>
  <si>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</si>
  <si>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</si>
  <si>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</si>
  <si>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</si>
  <si>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</si>
  <si>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</si>
  <si>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</si>
  <si>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</si>
  <si>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</si>
  <si>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</si>
  <si>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</si>
  <si>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</si>
  <si>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</si>
  <si>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</si>
  <si>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</si>
  <si>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</si>
  <si>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</si>
  <si>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</si>
  <si>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</si>
  <si>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</si>
  <si>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</si>
  <si>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</si>
  <si>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</si>
  <si>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</si>
  <si>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</si>
  <si>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</si>
  <si>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</si>
  <si>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</si>
  <si>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</si>
  <si>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</si>
  <si>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</si>
  <si>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</si>
  <si>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</si>
  <si>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</si>
  <si>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</si>
  <si>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</si>
  <si>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</si>
  <si>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</si>
  <si>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</si>
  <si>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</si>
  <si>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</si>
  <si>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</si>
  <si>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</si>
  <si>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</si>
  <si>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</si>
  <si>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</si>
  <si>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</si>
  <si>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</si>
  <si>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</si>
  <si>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</si>
  <si>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</si>
  <si>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</si>
  <si>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</si>
  <si>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</si>
  <si>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</si>
  <si>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</si>
  <si>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</si>
  <si>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</si>
  <si>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</si>
  <si>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</si>
  <si>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</si>
  <si>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</si>
  <si>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</si>
  <si>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</si>
  <si>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</si>
  <si>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</si>
  <si>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</si>
  <si>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</si>
  <si>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</si>
  <si>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</si>
  <si>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</si>
  <si>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</si>
  <si>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</si>
  <si>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</si>
  <si>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</si>
  <si>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</si>
  <si>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</si>
  <si>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</si>
  <si>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</si>
  <si>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</si>
  <si>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</si>
  <si>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</si>
  <si>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</si>
  <si>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</si>
  <si>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</si>
  <si>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</si>
  <si>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</si>
  <si>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</si>
  <si>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</si>
  <si>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</si>
  <si>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</si>
  <si>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</si>
  <si>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</si>
  <si>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</si>
  <si>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</si>
  <si>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</si>
  <si>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</si>
  <si>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</si>
  <si>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</si>
  <si>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</si>
  <si>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</si>
  <si>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</si>
  <si>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</si>
  <si>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</si>
  <si>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</si>
  <si>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</si>
  <si>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</si>
  <si>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</si>
  <si>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</si>
  <si>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</si>
  <si>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</si>
  <si>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</si>
  <si>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</si>
  <si>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</si>
  <si>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</si>
  <si>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</si>
  <si>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</si>
  <si>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</si>
  <si>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</si>
  <si>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</si>
  <si>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</si>
  <si>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</si>
  <si>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</si>
  <si>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</si>
  <si>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</si>
  <si>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</si>
  <si>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</si>
  <si>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</si>
  <si>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</si>
  <si>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</si>
  <si>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</si>
  <si>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</si>
  <si>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</si>
  <si>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</si>
  <si>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</si>
  <si>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</si>
  <si>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</si>
  <si>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</si>
  <si>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</si>
  <si>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</si>
  <si>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</si>
  <si>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</si>
  <si>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</si>
  <si>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</si>
  <si>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</si>
  <si>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</si>
  <si>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</si>
  <si>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</si>
  <si>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</si>
  <si>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</si>
  <si>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</si>
  <si>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</si>
  <si>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</si>
  <si>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</si>
  <si>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</si>
  <si>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</si>
  <si>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</si>
  <si>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</si>
  <si>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</si>
  <si>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</si>
  <si>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</si>
  <si>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</si>
  <si>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</si>
  <si>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</si>
  <si>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</si>
  <si>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</si>
  <si>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</si>
  <si>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</si>
  <si>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</si>
  <si>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</si>
  <si>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</si>
  <si>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</si>
  <si>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</si>
  <si>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</si>
  <si>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</si>
  <si>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</si>
  <si>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</si>
  <si>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</si>
  <si>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</si>
  <si>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</si>
  <si>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</si>
  <si>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</si>
  <si>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</si>
  <si>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</si>
  <si>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</si>
  <si>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</si>
  <si>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</si>
  <si>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</si>
  <si>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</si>
  <si>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</si>
  <si>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</si>
  <si>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</si>
  <si>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</si>
  <si>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</si>
  <si>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</si>
  <si>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</si>
  <si>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</si>
  <si>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</si>
  <si>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</si>
  <si>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</si>
  <si>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</si>
  <si>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</si>
  <si>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</si>
  <si>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</si>
  <si>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</si>
  <si>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</si>
  <si>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</si>
  <si>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</si>
  <si>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</si>
  <si>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</si>
  <si>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</si>
  <si>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</si>
  <si>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</si>
  <si>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</si>
  <si>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</si>
  <si>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</si>
  <si>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</si>
  <si>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</si>
  <si>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</si>
  <si>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</si>
  <si>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</si>
  <si>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</si>
  <si>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</si>
  <si>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</si>
  <si>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</si>
  <si>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</si>
  <si>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</si>
  <si>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</si>
  <si>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</si>
  <si>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</si>
  <si>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</si>
  <si>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</si>
  <si>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</si>
  <si>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</si>
  <si>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</si>
  <si>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</si>
  <si>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</si>
  <si>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</si>
  <si>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</si>
  <si>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</si>
  <si>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</si>
  <si>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</si>
  <si>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</si>
  <si>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</si>
  <si>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</si>
  <si>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</si>
  <si>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</si>
  <si>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</si>
  <si>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</si>
  <si>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</si>
  <si>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</si>
  <si>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</si>
  <si>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</si>
  <si>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</si>
  <si>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</si>
  <si>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</si>
  <si>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</si>
  <si>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</si>
  <si>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</si>
  <si>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</si>
  <si>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</si>
  <si>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</si>
  <si>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</si>
  <si>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</si>
  <si>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</si>
  <si>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</si>
  <si>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</si>
  <si>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</si>
  <si>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</si>
  <si>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</si>
  <si>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</si>
  <si>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</si>
  <si>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</si>
  <si>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</si>
  <si>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</si>
  <si>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</si>
  <si>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</si>
  <si>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</si>
  <si>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</si>
  <si>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</si>
  <si>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</si>
  <si>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</si>
  <si>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</si>
  <si>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</si>
  <si>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</si>
  <si>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</si>
  <si>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</si>
  <si>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</si>
  <si>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</si>
  <si>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</si>
  <si>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</si>
  <si>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</si>
  <si>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</si>
  <si>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</si>
  <si>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</si>
  <si>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</si>
  <si>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</si>
  <si>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</si>
  <si>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</si>
  <si>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</si>
  <si>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</si>
  <si>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</si>
  <si>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</si>
  <si>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</si>
  <si>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</si>
  <si>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</si>
  <si>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</si>
  <si>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</si>
  <si>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</si>
  <si>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</si>
  <si>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</si>
  <si>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</si>
  <si>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</si>
  <si>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</si>
  <si>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</si>
  <si>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</si>
  <si>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</si>
  <si>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</si>
  <si>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</si>
  <si>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</si>
  <si>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</si>
  <si>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</si>
  <si>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</si>
  <si>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</si>
  <si>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</si>
  <si>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</si>
  <si>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</si>
  <si>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</si>
  <si>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</si>
  <si>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</si>
  <si>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</si>
  <si>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</si>
  <si>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</si>
  <si>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</si>
  <si>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</si>
  <si>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</si>
  <si>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</si>
  <si>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</si>
  <si>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</si>
  <si>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</si>
  <si>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</si>
  <si>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</si>
  <si>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</si>
  <si>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</si>
  <si>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</si>
  <si>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</si>
  <si>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</si>
  <si>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</si>
  <si>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</si>
  <si>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</si>
  <si>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</si>
  <si>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</si>
  <si>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</si>
  <si>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</si>
  <si>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</si>
  <si>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</si>
  <si>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</si>
  <si>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</si>
  <si>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</si>
  <si>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</si>
  <si>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</si>
  <si>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</si>
  <si>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</si>
  <si>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</si>
  <si>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</si>
  <si>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</si>
  <si>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</si>
  <si>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</si>
  <si>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</si>
  <si>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</si>
  <si>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</si>
  <si>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</si>
  <si>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</si>
  <si>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</si>
  <si>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</si>
  <si>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</si>
  <si>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</si>
  <si>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</si>
  <si>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</si>
  <si>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</si>
  <si>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</si>
  <si>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</si>
  <si>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</si>
  <si>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</si>
  <si>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</si>
  <si>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</si>
  <si>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</si>
  <si>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</si>
  <si>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</si>
  <si>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</si>
  <si>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</si>
  <si>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</si>
  <si>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</si>
  <si>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</si>
  <si>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</si>
  <si>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</si>
  <si>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</si>
  <si>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</si>
  <si>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</si>
  <si>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</si>
  <si>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</si>
  <si>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</si>
  <si>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</si>
  <si>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</si>
  <si>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</si>
  <si>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</si>
  <si>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</si>
  <si>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</si>
  <si>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</si>
  <si>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</si>
  <si>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</si>
  <si>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</si>
  <si>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</si>
  <si>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</si>
  <si>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</si>
  <si>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</si>
  <si>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</si>
  <si>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</si>
  <si>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</si>
  <si>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</si>
  <si>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</si>
  <si>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</si>
  <si>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</si>
  <si>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</si>
  <si>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</si>
  <si>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</si>
  <si>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</si>
  <si>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</si>
  <si>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</si>
  <si>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</si>
  <si>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</si>
  <si>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</si>
  <si>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</si>
  <si>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</si>
  <si>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</si>
  <si>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</si>
  <si>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</si>
  <si>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</si>
  <si>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</si>
  <si>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</si>
  <si>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</si>
  <si>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</si>
  <si>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</si>
  <si>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</si>
  <si>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</si>
  <si>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</si>
  <si>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</si>
  <si>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</si>
  <si>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</si>
  <si>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</si>
  <si>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</si>
  <si>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</si>
  <si>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</si>
  <si>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</si>
  <si>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</si>
  <si>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</si>
  <si>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</si>
  <si>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</si>
  <si>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</si>
  <si>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</si>
  <si>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</si>
  <si>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</si>
  <si>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</si>
  <si>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</si>
  <si>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</si>
  <si>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</si>
  <si>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</si>
  <si>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</si>
  <si>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</si>
  <si>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</si>
  <si>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</si>
  <si>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</si>
  <si>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</si>
  <si>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</si>
  <si>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</si>
  <si>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</si>
  <si>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</si>
  <si>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</si>
  <si>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</si>
  <si>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</si>
  <si>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</si>
  <si>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</si>
  <si>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</si>
  <si>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</si>
  <si>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</si>
  <si>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</si>
  <si>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</si>
  <si>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</si>
  <si>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</si>
  <si>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</si>
  <si>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</si>
  <si>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</si>
  <si>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</si>
  <si>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</si>
  <si>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</si>
  <si>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</si>
  <si>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</si>
  <si>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</si>
  <si>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</si>
  <si>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</si>
  <si>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</si>
  <si>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</si>
  <si>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</si>
  <si>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</si>
  <si>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</si>
  <si>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</si>
  <si>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</si>
  <si>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</si>
  <si>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</si>
  <si>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</si>
  <si>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</si>
  <si>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</si>
  <si>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</si>
  <si>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</si>
  <si>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</si>
  <si>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</si>
  <si>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</si>
  <si>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</si>
  <si>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</si>
  <si>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</si>
  <si>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</si>
  <si>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</si>
  <si>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</si>
  <si>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</si>
  <si>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</si>
  <si>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</si>
  <si>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</si>
  <si>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</si>
  <si>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</si>
  <si>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</si>
  <si>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</si>
  <si>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</si>
  <si>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</si>
  <si>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</si>
  <si>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</si>
  <si>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</si>
  <si>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</si>
  <si>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</si>
  <si>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</si>
  <si>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</si>
  <si>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</si>
  <si>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</si>
  <si>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</si>
  <si>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</si>
  <si>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</si>
  <si>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</si>
  <si>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</si>
  <si>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</si>
  <si>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</si>
  <si>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</si>
  <si>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</si>
  <si>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</si>
  <si>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</si>
  <si>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</si>
  <si>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</si>
  <si>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</si>
  <si>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</si>
  <si>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</si>
  <si>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</si>
  <si>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</si>
  <si>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</si>
  <si>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</si>
  <si>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</si>
  <si>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</si>
  <si>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</si>
  <si>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</si>
  <si>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</si>
  <si>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</si>
  <si>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</si>
  <si>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</si>
  <si>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</si>
  <si>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</si>
  <si>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</si>
  <si>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</si>
  <si>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</si>
  <si>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</si>
  <si>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</si>
  <si>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</si>
  <si>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</si>
  <si>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</si>
  <si>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</si>
  <si>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</si>
  <si>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</si>
  <si>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</si>
  <si>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</si>
  <si>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</si>
  <si>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</si>
  <si>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</si>
  <si>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</si>
  <si>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</si>
  <si>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</si>
  <si>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</si>
  <si>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</si>
  <si>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</si>
  <si>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</si>
  <si>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</si>
  <si>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</si>
  <si>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</si>
  <si>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</si>
  <si>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</si>
  <si>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</si>
  <si>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</si>
  <si>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</si>
  <si>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</si>
  <si>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</si>
  <si>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</si>
  <si>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</si>
  <si>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</si>
  <si>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</si>
  <si>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</si>
  <si>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</si>
  <si>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</si>
  <si>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</si>
  <si>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</si>
  <si>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</si>
  <si>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</si>
  <si>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</si>
  <si>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</si>
  <si>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</si>
  <si>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</si>
  <si>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</si>
  <si>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</si>
  <si>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</si>
  <si>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</si>
  <si>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</si>
  <si>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</si>
  <si>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</si>
  <si>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</si>
  <si>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</si>
  <si>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</si>
  <si>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</si>
  <si>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</si>
  <si>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</si>
  <si>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</si>
  <si>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</si>
  <si>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</si>
  <si>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</si>
  <si>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</si>
  <si>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</si>
  <si>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</si>
  <si>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</si>
  <si>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</si>
  <si>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</si>
  <si>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</si>
  <si>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</si>
  <si>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</si>
  <si>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</si>
  <si>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</si>
  <si>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</si>
  <si>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</si>
  <si>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</si>
  <si>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</si>
  <si>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</si>
  <si>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</si>
  <si>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</si>
  <si>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</si>
  <si>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</si>
  <si>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</si>
  <si>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</si>
  <si>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</si>
  <si>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</si>
  <si>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</si>
  <si>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</si>
  <si>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</si>
  <si>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</si>
  <si>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</si>
  <si>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</si>
  <si>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</si>
  <si>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</si>
  <si>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</si>
  <si>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</si>
  <si>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</si>
  <si>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</si>
  <si>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</si>
  <si>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</si>
  <si>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</si>
  <si>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</si>
  <si>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</si>
  <si>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</si>
  <si>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</si>
  <si>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</si>
  <si>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</si>
  <si>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</si>
  <si>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</si>
  <si>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</si>
  <si>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</si>
  <si>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</si>
  <si>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</si>
  <si>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</si>
  <si>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</si>
  <si>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</si>
  <si>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</si>
  <si>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</si>
  <si>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</si>
  <si>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</si>
  <si>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</si>
  <si>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</si>
  <si>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</si>
  <si>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</si>
  <si>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</si>
  <si>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</si>
  <si>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</si>
  <si>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</si>
  <si>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</si>
  <si>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</si>
  <si>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</si>
  <si>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</si>
  <si>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</si>
  <si>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</si>
  <si>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</si>
  <si>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</si>
  <si>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</si>
  <si>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</si>
  <si>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</si>
  <si>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</si>
  <si>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</si>
  <si>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</si>
  <si>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</si>
  <si>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</si>
  <si>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</si>
  <si>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</si>
  <si>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</si>
  <si>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</si>
  <si>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</si>
  <si>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</si>
  <si>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</si>
  <si>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</si>
  <si>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</si>
  <si>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</si>
  <si>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</si>
  <si>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</si>
  <si>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</si>
  <si>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</si>
  <si>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</si>
  <si>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</si>
  <si>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</si>
  <si>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</si>
  <si>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</si>
  <si>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</si>
  <si>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</si>
  <si>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</si>
  <si>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</si>
  <si>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</si>
  <si>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</si>
  <si>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</si>
  <si>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</si>
  <si>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</si>
  <si>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</si>
  <si>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</si>
  <si>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</si>
  <si>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</si>
  <si>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</si>
  <si>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</si>
  <si>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</si>
  <si>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</si>
  <si>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</si>
  <si>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</si>
  <si>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</si>
  <si>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</si>
  <si>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</si>
  <si>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</si>
  <si>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</si>
  <si>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</si>
  <si>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</si>
  <si>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</si>
  <si>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</si>
  <si>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</si>
  <si>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</si>
  <si>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</si>
  <si>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</si>
  <si>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</si>
  <si>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</si>
  <si>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</si>
  <si>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</si>
  <si>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</si>
  <si>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</si>
  <si>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</si>
  <si>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</si>
  <si>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</si>
  <si>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</si>
  <si>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</si>
  <si>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</si>
  <si>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</si>
  <si>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</si>
  <si>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</si>
  <si>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</si>
  <si>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</si>
  <si>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</si>
  <si>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</si>
  <si>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</si>
  <si>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</si>
  <si>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</si>
  <si>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</si>
  <si>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</si>
  <si>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</si>
  <si>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</si>
  <si>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</si>
  <si>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</si>
  <si>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</si>
  <si>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</si>
  <si>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</si>
  <si>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</si>
  <si>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</si>
  <si>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</si>
  <si>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</si>
  <si>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</si>
  <si>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</si>
  <si>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</si>
  <si>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</si>
  <si>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</si>
  <si>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</si>
  <si>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</si>
  <si>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</si>
  <si>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</si>
  <si>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</si>
  <si>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</si>
  <si>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</si>
  <si>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</si>
  <si>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</si>
  <si>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</si>
  <si>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</si>
  <si>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</si>
  <si>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</si>
  <si>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</si>
  <si>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</si>
  <si>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</si>
  <si>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</si>
  <si>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</si>
  <si>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</si>
  <si>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</si>
  <si>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</si>
  <si>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</si>
  <si>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</si>
  <si>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</si>
  <si>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</si>
  <si>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</si>
  <si>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</si>
  <si>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</si>
  <si>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</si>
  <si>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</si>
  <si>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</si>
  <si>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</si>
  <si>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</si>
  <si>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</si>
  <si>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</si>
  <si>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</si>
  <si>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</si>
  <si>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</si>
  <si>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</si>
  <si>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</si>
  <si>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</si>
  <si>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</si>
  <si>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</si>
  <si>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</si>
  <si>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</si>
  <si>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</si>
  <si>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</si>
  <si>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</si>
  <si>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</si>
  <si>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</si>
  <si>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</si>
  <si>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</si>
  <si>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</si>
  <si>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</si>
  <si>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</si>
  <si>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</si>
  <si>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</si>
  <si>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</si>
  <si>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</si>
  <si>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</si>
  <si>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</si>
  <si>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</si>
  <si>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</si>
  <si>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</si>
  <si>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</si>
  <si>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</si>
  <si>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</si>
  <si>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</si>
  <si>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</si>
  <si>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</si>
  <si>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</si>
  <si>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</si>
  <si>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</si>
  <si>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</si>
  <si>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</si>
  <si>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</si>
  <si>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</si>
  <si>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</si>
  <si>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</si>
  <si>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</si>
  <si>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</si>
  <si>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</si>
  <si>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</si>
  <si>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</si>
  <si>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</si>
  <si>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</si>
  <si>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</si>
  <si>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</si>
  <si>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</si>
  <si>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</si>
  <si>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</si>
  <si>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</si>
  <si>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</si>
  <si>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</si>
  <si>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</si>
  <si>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</si>
  <si>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</si>
  <si>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</si>
  <si>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</si>
  <si>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</si>
  <si>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</si>
  <si>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</si>
  <si>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</si>
  <si>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</si>
  <si>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</si>
  <si>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</si>
  <si>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</si>
  <si>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</si>
  <si>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</si>
  <si>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</si>
  <si>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</si>
  <si>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</si>
  <si>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</si>
  <si>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</si>
  <si>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</si>
  <si>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</si>
  <si>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</si>
  <si>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</si>
  <si>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</si>
  <si>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</si>
  <si>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</si>
  <si>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</si>
  <si>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</si>
  <si>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</si>
  <si>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</si>
  <si>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</si>
  <si>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</si>
  <si>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</si>
  <si>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</si>
  <si>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</si>
  <si>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</si>
  <si>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</si>
  <si>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</si>
  <si>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</si>
  <si>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</si>
  <si>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</si>
  <si>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</si>
  <si>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</si>
  <si>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</si>
  <si>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</si>
  <si>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</si>
  <si>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</si>
  <si>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</si>
  <si>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</si>
  <si>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</si>
  <si>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</si>
  <si>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</si>
  <si>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</si>
  <si>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</si>
  <si>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</si>
  <si>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</si>
  <si>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</si>
  <si>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</si>
  <si>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</si>
  <si>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</si>
  <si>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</si>
  <si>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</si>
  <si>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</si>
  <si>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</si>
  <si>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</si>
  <si>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</si>
  <si>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</si>
  <si>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</si>
  <si>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</si>
  <si>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</si>
  <si>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</si>
  <si>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</si>
  <si>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</si>
  <si>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</si>
  <si>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</si>
  <si>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</si>
  <si>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</si>
  <si>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</si>
  <si>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</si>
  <si>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</si>
  <si>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</si>
  <si>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</si>
  <si>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</si>
  <si>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</si>
  <si>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</si>
  <si>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</si>
  <si>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</si>
  <si>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</si>
  <si>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</si>
  <si>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</si>
  <si>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</si>
  <si>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</si>
  <si>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</si>
  <si>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</si>
  <si>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</si>
  <si>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</si>
  <si>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</si>
  <si>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</si>
  <si>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</si>
  <si>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</si>
  <si>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</si>
  <si>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</si>
  <si>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</si>
  <si>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</si>
  <si>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</si>
  <si>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</si>
  <si>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</si>
  <si>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</si>
  <si>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</si>
  <si>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</si>
  <si>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</si>
  <si>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</si>
  <si>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</si>
  <si>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</si>
  <si>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</si>
  <si>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</si>
  <si>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</si>
  <si>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</si>
  <si>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</si>
  <si>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</si>
  <si>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</si>
  <si>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</si>
  <si>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</si>
  <si>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</si>
  <si>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</si>
  <si>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</si>
  <si>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</si>
  <si>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</si>
  <si>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</si>
  <si>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</si>
  <si>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</si>
  <si>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</si>
  <si>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</si>
  <si>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</si>
  <si>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</si>
  <si>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</si>
  <si>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</si>
  <si>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</si>
  <si>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</si>
  <si>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</si>
  <si>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</si>
  <si>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</si>
  <si>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</si>
  <si>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</si>
  <si>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</si>
  <si>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</si>
  <si>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</si>
  <si>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</si>
  <si>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</si>
  <si>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</si>
  <si>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</si>
  <si>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</si>
  <si>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</si>
  <si>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</si>
  <si>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</si>
  <si>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</si>
  <si>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</si>
  <si>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</si>
  <si>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</si>
  <si>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</si>
  <si>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</si>
  <si>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</si>
  <si>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</si>
  <si>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</si>
  <si>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</si>
  <si>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</si>
  <si>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</si>
  <si>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</si>
  <si>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</si>
  <si>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</si>
  <si>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</si>
  <si>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</si>
  <si>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</si>
  <si>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</si>
  <si>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</si>
  <si>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</si>
  <si>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</si>
  <si>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</si>
  <si>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</si>
  <si>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</si>
  <si>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</si>
  <si>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</si>
  <si>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</si>
  <si>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</si>
  <si>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</si>
  <si>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</si>
  <si>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</si>
  <si>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</si>
  <si>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</si>
  <si>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</si>
  <si>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</si>
  <si>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</si>
  <si>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</si>
  <si>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</si>
  <si>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</si>
  <si>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</si>
  <si>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</si>
  <si>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</si>
  <si>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</si>
  <si>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</si>
  <si>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</si>
  <si>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</si>
  <si>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</si>
  <si>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</si>
  <si>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</si>
  <si>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</si>
  <si>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</si>
  <si>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</si>
  <si>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</si>
  <si>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</si>
  <si>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</si>
  <si>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</si>
  <si>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</si>
  <si>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</si>
  <si>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</si>
  <si>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</si>
  <si>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</si>
  <si>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</si>
  <si>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</si>
  <si>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</si>
  <si>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</si>
  <si>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</si>
  <si>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</si>
  <si>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</si>
  <si>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</si>
  <si>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</si>
  <si>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</si>
  <si>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</si>
  <si>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</si>
  <si>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</si>
  <si>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</si>
  <si>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</si>
  <si>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</si>
  <si>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</si>
  <si>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</si>
  <si>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</si>
  <si>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</si>
  <si>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</si>
  <si>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</si>
  <si>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</si>
  <si>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</si>
  <si>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</si>
  <si>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</si>
  <si>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</si>
  <si>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</si>
  <si>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</si>
  <si>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</si>
  <si>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</si>
  <si>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</si>
  <si>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</si>
  <si>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</si>
  <si>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</si>
  <si>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</si>
  <si>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</si>
  <si>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</si>
  <si>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</si>
  <si>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</si>
  <si>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</si>
  <si>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</si>
  <si>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</si>
  <si>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</si>
  <si>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</si>
  <si>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</si>
  <si>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</si>
  <si>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</si>
  <si>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</si>
  <si>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</si>
  <si>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</si>
  <si>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</si>
  <si>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</si>
  <si>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</si>
  <si>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</si>
  <si>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</si>
  <si>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</si>
  <si>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</si>
  <si>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</si>
  <si>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</si>
  <si>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</si>
  <si>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</si>
  <si>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</si>
  <si>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</si>
  <si>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</si>
  <si>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</si>
  <si>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</si>
  <si>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</si>
  <si>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</si>
  <si>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</si>
  <si>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</si>
  <si>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</si>
  <si>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</si>
  <si>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</si>
  <si>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</si>
  <si>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</si>
  <si>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</si>
  <si>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</si>
  <si>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</si>
  <si>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</si>
  <si>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</si>
  <si>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</si>
  <si>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</si>
  <si>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</si>
  <si>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</si>
  <si>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</si>
  <si>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</si>
  <si>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</si>
  <si>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</si>
  <si>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</si>
  <si>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</si>
  <si>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</si>
  <si>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</si>
  <si>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</si>
  <si>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</si>
  <si>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</si>
  <si>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</si>
  <si>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</si>
  <si>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</si>
  <si>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</si>
  <si>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</si>
  <si>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</si>
  <si>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</si>
  <si>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</si>
  <si>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</si>
  <si>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</si>
  <si>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</si>
  <si>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</si>
  <si>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</si>
  <si>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</si>
  <si>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</si>
  <si>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</si>
  <si>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</si>
  <si>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</si>
  <si>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</si>
  <si>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</si>
  <si>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</si>
  <si>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</si>
  <si>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</si>
  <si>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</si>
  <si>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</si>
  <si>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</si>
  <si>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</si>
  <si>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</si>
  <si>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</si>
  <si>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</si>
  <si>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</si>
  <si>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</si>
  <si>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</si>
  <si>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</si>
  <si>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</si>
  <si>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</si>
  <si>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</si>
  <si>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</si>
  <si>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</si>
  <si>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</si>
  <si>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</si>
  <si>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</si>
  <si>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</si>
  <si>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</si>
  <si>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</si>
  <si>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</si>
  <si>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</si>
  <si>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</si>
  <si>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</si>
  <si>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</si>
  <si>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</si>
  <si>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</si>
  <si>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</si>
  <si>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</si>
  <si>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</si>
  <si>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</si>
  <si>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</si>
  <si>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</si>
  <si>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</si>
  <si>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</si>
  <si>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</si>
  <si>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</si>
  <si>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</si>
  <si>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</si>
  <si>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</si>
  <si>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</si>
  <si>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</si>
  <si>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</si>
  <si>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</si>
  <si>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</si>
  <si>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</si>
  <si>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</si>
  <si>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</si>
  <si>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</si>
  <si>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</si>
  <si>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</si>
  <si>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</si>
  <si>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</si>
  <si>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</si>
  <si>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</si>
  <si>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</si>
  <si>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</si>
  <si>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</si>
  <si>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</si>
  <si>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</si>
  <si>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</si>
  <si>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</si>
  <si>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</si>
  <si>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</si>
  <si>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</si>
  <si>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</si>
  <si>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</si>
  <si>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</si>
  <si>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</si>
  <si>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</si>
  <si>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</si>
  <si>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</si>
  <si>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</si>
  <si>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</si>
  <si>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</si>
  <si>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</si>
  <si>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</si>
  <si>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</si>
  <si>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</si>
  <si>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</si>
  <si>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</si>
  <si>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</si>
  <si>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</si>
  <si>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</si>
  <si>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</si>
  <si>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</si>
  <si>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</si>
  <si>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</si>
  <si>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</si>
  <si>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</si>
  <si>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</si>
  <si>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</si>
  <si>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</si>
  <si>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</si>
  <si>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</si>
  <si>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</si>
  <si>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</si>
  <si>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</si>
  <si>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</si>
  <si>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</si>
  <si>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</si>
  <si>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</si>
  <si>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</si>
  <si>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</si>
  <si>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</si>
  <si>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</si>
  <si>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</si>
  <si>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</si>
  <si>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</si>
  <si>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</si>
  <si>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</si>
  <si>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</si>
  <si>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</si>
  <si>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</si>
  <si>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</si>
  <si>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</si>
  <si>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</si>
  <si>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</si>
  <si>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</si>
  <si>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</si>
  <si>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</si>
  <si>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</si>
  <si>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</si>
  <si>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</si>
  <si>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</si>
  <si>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</si>
  <si>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</si>
  <si>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</si>
  <si>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</si>
  <si>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</si>
  <si>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</si>
  <si>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</si>
  <si>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</si>
  <si>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</si>
  <si>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</si>
  <si>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</si>
  <si>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</si>
  <si>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</si>
  <si>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</si>
  <si>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</si>
  <si>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</si>
  <si>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</si>
  <si>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</si>
  <si>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</si>
  <si>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</si>
  <si>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</si>
  <si>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</si>
  <si>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</si>
  <si>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</si>
  <si>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</si>
  <si>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</si>
  <si>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</si>
  <si>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</si>
  <si>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</si>
  <si>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</si>
  <si>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</si>
  <si>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</si>
  <si>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</si>
  <si>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</si>
  <si>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</si>
  <si>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</si>
  <si>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</si>
  <si>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</si>
  <si>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</si>
  <si>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</si>
  <si>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</si>
  <si>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</si>
  <si>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</si>
  <si>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</si>
  <si>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</si>
  <si>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</si>
  <si>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</si>
  <si>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</si>
  <si>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</si>
  <si>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</si>
  <si>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</si>
  <si>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</si>
  <si>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</si>
  <si>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</si>
  <si>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</si>
  <si>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</si>
  <si>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</si>
  <si>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</si>
  <si>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</si>
  <si>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</si>
  <si>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</si>
  <si>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</si>
  <si>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</si>
  <si>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</si>
  <si>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</si>
  <si>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</si>
  <si>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</si>
  <si>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</si>
  <si>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</si>
  <si>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</si>
  <si>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</si>
  <si>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</si>
  <si>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</si>
  <si>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</si>
  <si>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</si>
  <si>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</si>
  <si>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</si>
  <si>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</si>
  <si>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</si>
  <si>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</si>
  <si>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</si>
  <si>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</si>
  <si>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</si>
  <si>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</si>
  <si>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</si>
  <si>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</si>
  <si>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</si>
  <si>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</si>
  <si>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</si>
  <si>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</si>
  <si>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</si>
  <si>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</si>
  <si>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</si>
  <si>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</si>
  <si>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</si>
  <si>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</si>
  <si>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</si>
  <si>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</si>
  <si>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</si>
  <si>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</si>
  <si>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</si>
  <si>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</si>
  <si>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</si>
  <si>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</si>
  <si>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</si>
  <si>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</si>
  <si>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</si>
  <si>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</si>
  <si>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</si>
  <si>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</si>
  <si>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</si>
  <si>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</si>
  <si>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</si>
  <si>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</si>
  <si>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</si>
  <si>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</si>
  <si>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</si>
  <si>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</si>
  <si>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</si>
  <si>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</si>
  <si>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</si>
  <si>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</si>
  <si>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</si>
  <si>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</si>
  <si>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</si>
  <si>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</si>
  <si>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</si>
  <si>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</si>
  <si>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</si>
  <si>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</si>
  <si>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</si>
  <si>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</si>
  <si>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</si>
  <si>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</si>
  <si>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</si>
  <si>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</si>
  <si>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</si>
  <si>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</si>
  <si>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</si>
  <si>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</si>
  <si>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</si>
  <si>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</si>
  <si>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</si>
  <si>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</si>
  <si>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</si>
  <si>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</si>
  <si>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</si>
  <si>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</si>
  <si>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</si>
  <si>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</si>
  <si>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</si>
  <si>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</si>
  <si>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</si>
  <si>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</si>
  <si>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</si>
  <si>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</si>
  <si>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</si>
  <si>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</si>
  <si>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</si>
  <si>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</si>
  <si>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</si>
  <si>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</si>
  <si>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</si>
  <si>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</si>
  <si>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</si>
  <si>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</si>
  <si>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</si>
  <si>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</si>
  <si>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</si>
  <si>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</si>
  <si>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</si>
  <si>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</si>
  <si>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</si>
  <si>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</si>
  <si>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</si>
  <si>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</si>
  <si>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</si>
  <si>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</si>
  <si>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</si>
  <si>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</si>
  <si>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</si>
  <si>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</si>
  <si>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</si>
  <si>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</si>
  <si>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</si>
  <si>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</si>
  <si>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</si>
  <si>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</si>
  <si>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</si>
  <si>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</si>
  <si>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</si>
  <si>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</si>
  <si>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</si>
  <si>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</si>
  <si>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</si>
  <si>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</si>
  <si>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</si>
  <si>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</si>
  <si>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</si>
  <si>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</si>
  <si>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</si>
  <si>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</si>
  <si>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</si>
  <si>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</si>
  <si>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</si>
  <si>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</si>
  <si>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</si>
  <si>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</si>
  <si>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</si>
  <si>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</si>
  <si>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</si>
  <si>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</si>
  <si>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</si>
  <si>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</si>
  <si>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</si>
  <si>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</si>
  <si>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</si>
  <si>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</si>
  <si>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</si>
  <si>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</si>
  <si>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</si>
  <si>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</si>
  <si>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</si>
  <si>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</si>
  <si>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</si>
  <si>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</si>
  <si>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</si>
  <si>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</si>
  <si>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</si>
  <si>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</si>
  <si>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</si>
  <si>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</si>
  <si>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</si>
  <si>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</si>
  <si>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</si>
  <si>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</si>
  <si>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</si>
  <si>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</si>
  <si>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</si>
  <si>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</si>
  <si>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</si>
  <si>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</si>
  <si>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</si>
  <si>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</si>
  <si>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</si>
  <si>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</si>
  <si>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</si>
  <si>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</si>
  <si>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</si>
  <si>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</si>
  <si>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</si>
  <si>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</si>
  <si>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</si>
  <si>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</si>
  <si>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</si>
  <si>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</si>
  <si>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</si>
  <si>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</si>
  <si>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</si>
  <si>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</si>
  <si>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</si>
  <si>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</si>
  <si>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</si>
  <si>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</si>
  <si>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</si>
  <si>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</si>
  <si>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</si>
  <si>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</si>
  <si>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</si>
  <si>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</si>
  <si>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</si>
  <si>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</si>
  <si>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</si>
  <si>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</si>
  <si>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</si>
  <si>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</si>
  <si>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</si>
  <si>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</si>
  <si>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</si>
  <si>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</si>
  <si>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</si>
  <si>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</si>
  <si>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</si>
  <si>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</si>
  <si>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</si>
  <si>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</si>
  <si>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</si>
  <si>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</si>
  <si>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</si>
  <si>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</si>
  <si>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</si>
  <si>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</si>
  <si>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</si>
  <si>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</si>
  <si>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</si>
  <si>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</si>
  <si>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</si>
  <si>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</si>
  <si>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</si>
  <si>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</si>
  <si>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</si>
  <si>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</si>
  <si>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</si>
  <si>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</si>
  <si>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</si>
  <si>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</si>
  <si>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</si>
  <si>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</si>
  <si>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</si>
  <si>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</si>
  <si>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</si>
  <si>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</si>
  <si>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</si>
  <si>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</si>
  <si>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</si>
  <si>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</si>
  <si>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</si>
  <si>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</si>
  <si>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</si>
  <si>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</si>
  <si>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</si>
  <si>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</si>
  <si>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</si>
  <si>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</si>
  <si>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</si>
  <si>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</si>
  <si>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</si>
  <si>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</si>
  <si>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</si>
  <si>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</si>
  <si>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</si>
  <si>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</si>
  <si>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</si>
  <si>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</si>
  <si>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</si>
  <si>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</si>
  <si>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</si>
  <si>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</si>
  <si>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</si>
  <si>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</si>
  <si>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</si>
  <si>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</si>
  <si>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</si>
  <si>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</si>
  <si>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</si>
  <si>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</si>
  <si>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</si>
  <si>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</si>
  <si>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</si>
  <si>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</si>
  <si>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</si>
  <si>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</si>
  <si>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</si>
  <si>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</si>
  <si>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</si>
  <si>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</si>
  <si>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</si>
  <si>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</si>
  <si>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</si>
  <si>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</si>
  <si>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</si>
  <si>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</si>
  <si>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</si>
  <si>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</si>
  <si>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</si>
  <si>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</si>
  <si>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</si>
  <si>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</si>
  <si>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</si>
  <si>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</si>
  <si>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</si>
  <si>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</si>
  <si>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</si>
  <si>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</si>
  <si>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</si>
  <si>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</si>
  <si>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</si>
  <si>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</si>
  <si>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</si>
  <si>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</si>
  <si>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</si>
  <si>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</si>
  <si>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</si>
  <si>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</si>
  <si>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</si>
  <si>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</si>
  <si>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</si>
  <si>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</si>
  <si>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</si>
  <si>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</si>
  <si>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</si>
  <si>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</si>
  <si>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</si>
  <si>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</si>
  <si>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</si>
  <si>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</si>
  <si>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</si>
  <si>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</si>
  <si>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</si>
  <si>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</si>
  <si>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</si>
  <si>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</si>
  <si>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</si>
  <si>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</si>
  <si>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</si>
  <si>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</si>
  <si>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</si>
  <si>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</si>
  <si>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</si>
  <si>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</si>
  <si>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</si>
  <si>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</si>
  <si>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</si>
  <si>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</si>
  <si>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</si>
  <si>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</si>
  <si>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</si>
  <si>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</si>
  <si>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</si>
  <si>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</si>
  <si>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</si>
  <si>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</si>
  <si>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</si>
  <si>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</si>
  <si>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</si>
  <si>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</si>
  <si>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</si>
  <si>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</si>
  <si>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</si>
  <si>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</si>
  <si>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</si>
  <si>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</si>
  <si>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</si>
  <si>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</si>
  <si>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</si>
  <si>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</si>
  <si>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</si>
  <si>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</si>
  <si>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</si>
  <si>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</si>
  <si>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</si>
  <si>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</si>
  <si>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</si>
  <si>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</si>
  <si>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</si>
  <si>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</si>
  <si>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</si>
  <si>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</si>
  <si>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</si>
  <si>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</si>
  <si>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</si>
  <si>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</si>
  <si>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</si>
  <si>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</si>
  <si>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</si>
  <si>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</si>
  <si>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</si>
  <si>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</si>
  <si>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</si>
  <si>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</si>
  <si>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</si>
  <si>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</si>
  <si>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</si>
  <si>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</si>
  <si>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</si>
  <si>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</si>
  <si>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</si>
  <si>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</si>
  <si>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</si>
  <si>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</si>
  <si>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</si>
  <si>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</si>
  <si>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</si>
  <si>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</si>
  <si>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</si>
  <si>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</si>
  <si>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</si>
  <si>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</si>
  <si>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</si>
  <si>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</si>
  <si>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</si>
  <si>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</si>
  <si>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</si>
  <si>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</si>
  <si>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</si>
  <si>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</si>
  <si>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</si>
  <si>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</si>
  <si>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</si>
  <si>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</si>
  <si>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</si>
  <si>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</si>
  <si>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</si>
  <si>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</si>
  <si>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</si>
  <si>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</si>
  <si>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</si>
  <si>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</si>
  <si>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</si>
  <si>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</si>
  <si>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</si>
  <si>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</si>
  <si>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</si>
  <si>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</si>
  <si>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</si>
  <si>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</si>
  <si>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</si>
  <si>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</si>
  <si>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</si>
  <si>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</si>
  <si>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</si>
  <si>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</si>
  <si>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</si>
  <si>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</si>
  <si>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</si>
  <si>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</si>
  <si>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</si>
  <si>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</si>
  <si>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</si>
  <si>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</si>
  <si>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</si>
  <si>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</si>
  <si>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</si>
  <si>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</si>
  <si>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</si>
  <si>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</si>
  <si>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</si>
  <si>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</si>
  <si>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</si>
  <si>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</si>
  <si>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</si>
  <si>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</si>
  <si>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</si>
  <si>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</si>
  <si>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</si>
  <si>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</si>
  <si>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</si>
  <si>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</si>
  <si>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</si>
  <si>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</si>
  <si>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</si>
  <si>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</si>
  <si>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</si>
  <si>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</si>
  <si>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</si>
  <si>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</si>
  <si>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</si>
  <si>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</si>
  <si>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</si>
  <si>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</si>
  <si>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</si>
  <si>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</si>
  <si>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</si>
  <si>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</si>
  <si>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</si>
  <si>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</si>
  <si>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</si>
  <si>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</si>
  <si>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</si>
  <si>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</si>
  <si>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</si>
  <si>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</si>
  <si>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</si>
  <si>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</si>
  <si>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</si>
  <si>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</si>
  <si>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</si>
  <si>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</si>
  <si>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</si>
  <si>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</si>
  <si>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</si>
  <si>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</si>
  <si>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</si>
  <si>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</si>
  <si>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</si>
  <si>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</si>
  <si>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</si>
  <si>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</si>
  <si>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</si>
  <si>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</si>
  <si>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</si>
  <si>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</si>
  <si>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</si>
  <si>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</si>
  <si>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</si>
  <si>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</si>
  <si>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</si>
  <si>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</si>
  <si>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</si>
  <si>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</si>
  <si>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</si>
  <si>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</si>
  <si>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</si>
  <si>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</si>
  <si>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</si>
  <si>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</si>
  <si>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</si>
  <si>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</si>
  <si>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</si>
  <si>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</si>
  <si>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</si>
  <si>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</si>
  <si>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</si>
  <si>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</si>
  <si>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</si>
  <si>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</si>
  <si>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</si>
  <si>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</si>
  <si>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</si>
  <si>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</si>
  <si>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</si>
  <si>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</si>
  <si>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</si>
  <si>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</si>
  <si>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</si>
  <si>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</si>
  <si>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</si>
  <si>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</si>
  <si>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</si>
  <si>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</si>
  <si>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</si>
  <si>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</si>
  <si>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</si>
  <si>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</si>
  <si>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</si>
  <si>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</si>
  <si>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</si>
  <si>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</si>
  <si>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</si>
  <si>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</si>
  <si>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</si>
  <si>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</si>
  <si>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</si>
  <si>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</si>
  <si>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</si>
  <si>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</si>
  <si>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</si>
  <si>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</si>
  <si>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</si>
  <si>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</si>
  <si>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</si>
  <si>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</si>
  <si>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</si>
  <si>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</si>
  <si>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</si>
  <si>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</si>
  <si>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</si>
  <si>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</si>
  <si>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</si>
  <si>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</si>
  <si>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</si>
  <si>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</si>
  <si>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</si>
  <si>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</si>
  <si>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</si>
  <si>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</si>
  <si>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</si>
  <si>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</si>
  <si>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</si>
  <si>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</si>
  <si>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</si>
  <si>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</si>
  <si>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</si>
  <si>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</si>
  <si>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</si>
  <si>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</si>
  <si>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</si>
  <si>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</si>
  <si>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</si>
  <si>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</si>
  <si>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</si>
  <si>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</si>
  <si>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</si>
  <si>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</si>
  <si>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</si>
  <si>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</si>
  <si>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</si>
  <si>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</si>
  <si>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</si>
  <si>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</si>
  <si>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</si>
  <si>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</si>
  <si>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</si>
  <si>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</si>
  <si>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</si>
  <si>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</si>
  <si>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</si>
  <si>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</si>
  <si>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</si>
  <si>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</si>
  <si>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</si>
  <si>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</si>
  <si>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</si>
  <si>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</si>
  <si>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</si>
  <si>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</si>
  <si>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</si>
  <si>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</si>
  <si>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</si>
  <si>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</si>
  <si>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</si>
  <si>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</si>
  <si>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</si>
  <si>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</si>
  <si>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</si>
  <si>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</si>
  <si>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</si>
  <si>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</si>
  <si>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</si>
  <si>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</si>
  <si>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</si>
  <si>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</si>
  <si>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</si>
  <si>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</si>
  <si>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</si>
  <si>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</si>
  <si>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</si>
  <si>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</si>
  <si>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</si>
  <si>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</si>
  <si>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</si>
  <si>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</si>
  <si>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</si>
  <si>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</si>
  <si>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</si>
  <si>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</si>
  <si>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</si>
  <si>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</si>
  <si>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</si>
  <si>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</si>
  <si>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</si>
  <si>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</si>
  <si>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</si>
  <si>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</si>
  <si>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</si>
  <si>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</si>
  <si>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</si>
  <si>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</si>
  <si>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</si>
  <si>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</si>
  <si>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</si>
  <si>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</si>
  <si>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</si>
  <si>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</si>
  <si>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</si>
  <si>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</si>
  <si>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</si>
  <si>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</si>
  <si>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</si>
  <si>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</si>
  <si>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</si>
  <si>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</si>
  <si>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</si>
  <si>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</si>
  <si>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</si>
  <si>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</si>
  <si>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</si>
  <si>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</si>
  <si>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</si>
  <si>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</si>
  <si>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</si>
  <si>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</si>
  <si>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</si>
  <si>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</si>
  <si>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</si>
  <si>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</si>
  <si>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</si>
  <si>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</si>
  <si>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</si>
  <si>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</si>
  <si>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</si>
  <si>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</si>
  <si>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</si>
  <si>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</si>
  <si>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</si>
  <si>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</si>
  <si>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</si>
  <si>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</si>
  <si>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</si>
  <si>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</si>
  <si>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</si>
  <si>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</si>
  <si>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</si>
  <si>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</si>
  <si>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</si>
  <si>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</si>
  <si>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</si>
  <si>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</si>
  <si>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</si>
  <si>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</si>
  <si>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</si>
  <si>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</si>
  <si>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</si>
  <si>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</si>
  <si>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</si>
  <si>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</si>
  <si>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</si>
  <si>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</si>
  <si>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</si>
  <si>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</si>
  <si>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</si>
  <si>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</si>
  <si>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</si>
  <si>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</si>
  <si>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</si>
  <si>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</si>
  <si>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</si>
  <si>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</si>
  <si>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</si>
  <si>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</si>
  <si>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</si>
  <si>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</si>
  <si>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</si>
  <si>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</si>
  <si>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</si>
  <si>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</si>
  <si>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</si>
  <si>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</si>
  <si>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</si>
  <si>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</si>
  <si>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</si>
  <si>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</si>
  <si>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</si>
  <si>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</si>
  <si>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</si>
  <si>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</si>
  <si>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</si>
  <si>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</si>
  <si>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</si>
  <si>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</si>
  <si>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</si>
  <si>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</si>
  <si>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</si>
  <si>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</si>
  <si>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</si>
  <si>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</si>
  <si>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</si>
  <si>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</si>
  <si>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</si>
  <si>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</si>
  <si>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</si>
  <si>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</si>
  <si>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</si>
  <si>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</si>
  <si>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</si>
  <si>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</si>
  <si>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</si>
  <si>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</si>
  <si>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</si>
  <si>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</si>
  <si>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</si>
  <si>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</si>
  <si>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</si>
  <si>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</si>
  <si>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</si>
  <si>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</si>
  <si>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</si>
  <si>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</si>
  <si>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</si>
  <si>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</si>
  <si>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</si>
  <si>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</si>
  <si>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</si>
  <si>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</si>
  <si>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</si>
  <si>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</si>
  <si>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</si>
  <si>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</si>
  <si>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</si>
  <si>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</si>
  <si>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</si>
  <si>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</si>
  <si>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</si>
  <si>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</si>
  <si>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</si>
  <si>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</si>
  <si>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</si>
  <si>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</si>
  <si>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</si>
  <si>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</si>
  <si>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</si>
  <si>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</si>
  <si>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</si>
  <si>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</si>
  <si>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</si>
  <si>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</si>
  <si>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</si>
  <si>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</si>
  <si>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</si>
  <si>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</si>
  <si>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</si>
  <si>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</si>
  <si>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</si>
  <si>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</si>
  <si>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</si>
  <si>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</si>
  <si>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</si>
  <si>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</si>
  <si>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</si>
  <si>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</si>
  <si>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</si>
  <si>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</si>
  <si>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</si>
  <si>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</si>
  <si>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</si>
  <si>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</si>
  <si>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</si>
  <si>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</si>
  <si>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</si>
  <si>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</si>
  <si>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</si>
  <si>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</si>
  <si>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</si>
  <si>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</si>
  <si>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</si>
  <si>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</si>
  <si>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</si>
  <si>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</si>
  <si>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</si>
  <si>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</si>
  <si>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</si>
  <si>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</si>
  <si>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</si>
  <si>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</si>
  <si>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</si>
  <si>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</si>
  <si>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</si>
  <si>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</si>
  <si>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</si>
  <si>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</si>
  <si>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</si>
  <si>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</si>
  <si>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</si>
  <si>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</si>
  <si>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</si>
  <si>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</si>
  <si>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</si>
  <si>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</si>
  <si>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</si>
  <si>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</si>
  <si>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</si>
  <si>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</si>
  <si>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</si>
  <si>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</si>
  <si>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</si>
  <si>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</si>
  <si>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</si>
  <si>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</si>
  <si>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</si>
  <si>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</si>
  <si>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</si>
  <si>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</si>
  <si>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</si>
  <si>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</si>
  <si>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</si>
  <si>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</si>
  <si>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</si>
  <si>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</si>
  <si>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</si>
  <si>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</si>
  <si>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</si>
  <si>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</si>
  <si>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</si>
  <si>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</si>
  <si>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</si>
  <si>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</si>
  <si>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</si>
  <si>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</si>
  <si>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</si>
  <si>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</si>
  <si>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</si>
  <si>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</si>
  <si>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</si>
  <si>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</si>
  <si>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</si>
  <si>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</si>
  <si>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</si>
  <si>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</si>
  <si>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</si>
  <si>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</si>
  <si>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</si>
  <si>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</si>
  <si>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</si>
  <si>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</si>
  <si>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</si>
  <si>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</si>
  <si>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</si>
  <si>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</si>
  <si>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</si>
  <si>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</si>
  <si>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</si>
  <si>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</si>
  <si>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</si>
  <si>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</si>
  <si>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</si>
  <si>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</si>
  <si>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</si>
  <si>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</si>
  <si>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</si>
  <si>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</si>
  <si>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</si>
  <si>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</si>
  <si>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</si>
  <si>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</si>
  <si>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</si>
  <si>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</si>
  <si>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</si>
  <si>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</si>
  <si>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</si>
  <si>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</si>
  <si>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</si>
  <si>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</si>
  <si>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</si>
  <si>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</si>
  <si>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</si>
  <si>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</si>
  <si>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</si>
  <si>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</si>
  <si>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</si>
  <si>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</si>
  <si>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</si>
  <si>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</si>
  <si>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</si>
  <si>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</si>
  <si>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</si>
  <si>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</si>
  <si>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</si>
  <si>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</si>
  <si>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</si>
  <si>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</si>
  <si>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</si>
  <si>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</si>
  <si>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</si>
  <si>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</si>
  <si>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</si>
  <si>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</si>
  <si>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</si>
  <si>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</si>
  <si>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</si>
  <si>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</si>
  <si>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</si>
  <si>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</si>
  <si>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</si>
  <si>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</si>
  <si>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</si>
  <si>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</si>
  <si>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</si>
  <si>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</si>
  <si>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</si>
  <si>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</si>
  <si>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</si>
  <si>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</si>
  <si>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</si>
  <si>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</si>
  <si>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</si>
  <si>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</si>
  <si>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</si>
  <si>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</si>
  <si>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</si>
  <si>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</si>
  <si>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</si>
  <si>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</si>
  <si>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</si>
  <si>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</si>
  <si>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</si>
  <si>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</si>
  <si>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</si>
  <si>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</si>
  <si>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</si>
  <si>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</si>
  <si>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</si>
  <si>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</si>
  <si>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</si>
  <si>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</si>
  <si>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</si>
  <si>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</si>
  <si>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</si>
  <si>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</si>
  <si>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</si>
  <si>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</si>
  <si>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</si>
  <si>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</si>
  <si>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</si>
  <si>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</si>
  <si>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</si>
  <si>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</si>
  <si>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</si>
  <si>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</si>
  <si>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</si>
  <si>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</si>
  <si>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</si>
  <si>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</si>
  <si>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</si>
  <si>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</si>
  <si>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</si>
  <si>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</si>
  <si>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</si>
  <si>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</si>
  <si>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</si>
  <si>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</si>
  <si>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</si>
  <si>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</si>
  <si>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</si>
  <si>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</si>
  <si>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</si>
  <si>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</si>
  <si>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</si>
  <si>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</si>
  <si>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</si>
  <si>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</si>
  <si>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</si>
  <si>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</si>
  <si>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</si>
  <si>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</si>
  <si>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</si>
  <si>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</si>
  <si>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</si>
  <si>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</si>
  <si>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</si>
  <si>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</si>
  <si>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</si>
  <si>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</si>
  <si>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</si>
  <si>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</si>
  <si>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</si>
  <si>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</si>
  <si>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</si>
  <si>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</si>
  <si>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</si>
  <si>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</si>
  <si>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</si>
  <si>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</si>
  <si>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</si>
  <si>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</si>
  <si>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</si>
  <si>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</si>
  <si>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</si>
  <si>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</si>
  <si>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</si>
  <si>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</si>
  <si>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</si>
  <si>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</si>
  <si>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</si>
  <si>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</si>
  <si>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</si>
  <si>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</si>
  <si>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</si>
  <si>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</si>
  <si>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</si>
  <si>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</si>
  <si>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</si>
  <si>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</si>
  <si>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</si>
  <si>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</si>
  <si>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</si>
  <si>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</si>
  <si>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</si>
  <si>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</si>
  <si>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</si>
  <si>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</si>
  <si>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</si>
  <si>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</si>
  <si>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</si>
  <si>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</si>
  <si>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</si>
  <si>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</si>
  <si>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</si>
  <si>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</si>
  <si>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</si>
  <si>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</si>
  <si>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</si>
  <si>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</si>
  <si>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</si>
  <si>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</si>
  <si>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</si>
  <si>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</si>
  <si>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</si>
  <si>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</si>
  <si>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</si>
  <si>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</si>
  <si>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</si>
  <si>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</si>
  <si>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</si>
  <si>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</si>
  <si>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</si>
  <si>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</si>
  <si>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</si>
  <si>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</si>
  <si>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</si>
  <si>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</si>
  <si>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</si>
  <si>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</si>
  <si>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</si>
  <si>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</si>
  <si>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</si>
  <si>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</si>
  <si>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</si>
  <si>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</si>
  <si>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</si>
  <si>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</si>
  <si>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</si>
  <si>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</si>
  <si>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</si>
  <si>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</si>
  <si>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</si>
  <si>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</si>
  <si>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</si>
  <si>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</si>
  <si>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</si>
  <si>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</si>
  <si>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</si>
  <si>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</si>
  <si>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</si>
  <si>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</si>
  <si>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</si>
  <si>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</si>
  <si>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</si>
  <si>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</si>
  <si>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</si>
  <si>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</si>
  <si>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</si>
  <si>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</si>
  <si>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</si>
  <si>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</si>
  <si>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</si>
  <si>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</si>
  <si>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</si>
  <si>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</si>
  <si>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</si>
  <si>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</si>
  <si>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</si>
  <si>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</si>
  <si>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</si>
  <si>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</si>
  <si>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</si>
  <si>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</si>
  <si>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</si>
  <si>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</si>
  <si>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</si>
  <si>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</si>
  <si>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</si>
  <si>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</si>
  <si>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</si>
  <si>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</si>
  <si>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</si>
  <si>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</si>
  <si>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</si>
  <si>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</si>
  <si>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</si>
  <si>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</si>
  <si>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</si>
  <si>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</si>
  <si>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</si>
  <si>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</si>
  <si>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</si>
  <si>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</si>
  <si>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</si>
  <si>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</si>
  <si>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</si>
  <si>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</si>
  <si>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</si>
  <si>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</si>
  <si>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</si>
  <si>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</si>
  <si>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</si>
  <si>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</si>
  <si>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</si>
  <si>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</si>
  <si>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</si>
  <si>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</si>
  <si>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</si>
  <si>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</si>
  <si>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</si>
  <si>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</si>
  <si>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</si>
  <si>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</si>
  <si>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</si>
  <si>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</si>
  <si>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</si>
  <si>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</si>
  <si>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</si>
  <si>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</si>
  <si>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</si>
  <si>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</si>
  <si>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</si>
  <si>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</si>
  <si>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</si>
  <si>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</si>
  <si>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</si>
  <si>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</si>
  <si>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</si>
  <si>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</si>
  <si>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</si>
  <si>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</si>
  <si>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</si>
  <si>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</si>
  <si>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</si>
  <si>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</si>
  <si>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</si>
  <si>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</si>
  <si>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</si>
  <si>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</si>
  <si>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</si>
  <si>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</si>
  <si>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</si>
  <si>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</si>
  <si>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</si>
  <si>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</si>
  <si>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</si>
  <si>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</si>
  <si>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</si>
  <si>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</si>
  <si>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</si>
  <si>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</si>
  <si>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</si>
  <si>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</si>
  <si>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</si>
  <si>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</si>
  <si>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</si>
  <si>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</si>
  <si>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</si>
  <si>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</si>
  <si>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</si>
  <si>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</si>
  <si>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</si>
  <si>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</si>
  <si>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</si>
  <si>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</si>
  <si>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</si>
  <si>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</si>
  <si>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</si>
  <si>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</si>
  <si>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</si>
  <si>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</si>
  <si>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</si>
  <si>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</si>
  <si>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</si>
  <si>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</si>
  <si>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</si>
  <si>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</si>
  <si>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</si>
  <si>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</si>
  <si>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</si>
  <si>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</si>
  <si>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</si>
  <si>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</si>
  <si>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</si>
  <si>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</si>
  <si>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</si>
  <si>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</si>
  <si>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</si>
  <si>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</si>
  <si>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</si>
  <si>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</si>
  <si>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</si>
  <si>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</si>
  <si>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</si>
  <si>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</si>
  <si>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</si>
  <si>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</si>
  <si>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</si>
  <si>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</si>
  <si>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</si>
  <si>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</si>
  <si>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</si>
  <si>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</si>
  <si>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</si>
  <si>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</si>
  <si>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</si>
  <si>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</si>
  <si>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</si>
  <si>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</si>
  <si>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</si>
  <si>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</si>
  <si>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</si>
  <si>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</si>
  <si>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</si>
  <si>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</si>
  <si>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</si>
  <si>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</si>
  <si>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</si>
  <si>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</si>
  <si>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</si>
  <si>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</si>
  <si>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</si>
  <si>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</si>
  <si>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</si>
  <si>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</si>
  <si>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</si>
  <si>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</si>
  <si>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</si>
  <si>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</si>
  <si>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</si>
  <si>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</si>
  <si>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</si>
  <si>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</si>
  <si>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</si>
  <si>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</si>
  <si>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</si>
  <si>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</si>
  <si>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</si>
  <si>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</si>
  <si>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</si>
  <si>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</si>
  <si>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</si>
  <si>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</si>
  <si>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</si>
  <si>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</si>
  <si>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</si>
  <si>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</si>
  <si>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</si>
  <si>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</si>
  <si>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</si>
  <si>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</si>
  <si>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</si>
  <si>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</si>
  <si>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</si>
  <si>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</si>
  <si>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</si>
  <si>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</si>
  <si>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</si>
  <si>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</si>
  <si>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</si>
  <si>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</si>
  <si>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</si>
  <si>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</si>
  <si>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</si>
  <si>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</si>
  <si>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</si>
  <si>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</si>
  <si>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</si>
  <si>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</si>
  <si>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</si>
  <si>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</si>
  <si>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</si>
  <si>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</si>
  <si>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</si>
  <si>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</si>
  <si>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</si>
  <si>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</si>
  <si>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</si>
  <si>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</si>
  <si>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</si>
  <si>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</si>
  <si>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</si>
  <si>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</si>
  <si>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</si>
  <si>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</si>
  <si>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</si>
  <si>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</si>
  <si>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</si>
  <si>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</si>
  <si>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</si>
  <si>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</si>
  <si>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</si>
  <si>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</si>
  <si>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</si>
  <si>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</si>
  <si>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</si>
  <si>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</si>
  <si>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</si>
  <si>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</si>
  <si>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</si>
  <si>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</si>
  <si>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</si>
  <si>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</si>
  <si>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</si>
  <si>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</si>
  <si>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</si>
  <si>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</si>
  <si>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</si>
  <si>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</si>
  <si>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</si>
  <si>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</si>
  <si>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</si>
  <si>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</si>
  <si>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</si>
  <si>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</si>
  <si>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</si>
  <si>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</si>
  <si>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</si>
  <si>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</si>
  <si>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</si>
  <si>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</si>
  <si>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</si>
  <si>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</si>
  <si>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</si>
  <si>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</si>
  <si>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</si>
  <si>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</si>
  <si>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</si>
  <si>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</si>
  <si>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</si>
  <si>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</si>
  <si>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</si>
  <si>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</si>
  <si>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</si>
  <si>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</si>
  <si>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</si>
  <si>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</si>
  <si>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</si>
  <si>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</si>
  <si>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</si>
  <si>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</si>
  <si>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</si>
  <si>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</si>
  <si>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</si>
  <si>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</si>
  <si>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</si>
  <si>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</si>
  <si>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</si>
  <si>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</si>
  <si>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</si>
  <si>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</si>
  <si>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</si>
  <si>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</si>
  <si>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</si>
  <si>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</si>
  <si>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</si>
  <si>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</si>
  <si>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</si>
  <si>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</si>
  <si>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</si>
  <si>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</si>
  <si>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</si>
  <si>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</si>
  <si>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</si>
  <si>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</si>
  <si>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</si>
  <si>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</si>
  <si>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</si>
  <si>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</si>
  <si>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</si>
  <si>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</si>
  <si>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</si>
  <si>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</si>
  <si>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</si>
  <si>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</si>
  <si>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</si>
  <si>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</si>
  <si>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</si>
  <si>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</si>
  <si>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</si>
  <si>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</si>
  <si>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</si>
  <si>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</si>
  <si>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</si>
  <si>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</si>
  <si>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</si>
  <si>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</si>
  <si>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</si>
  <si>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</si>
  <si>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</si>
  <si>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</si>
  <si>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</si>
  <si>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</si>
  <si>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</si>
  <si>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</si>
  <si>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</si>
  <si>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</si>
  <si>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</si>
  <si>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</si>
  <si>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</si>
  <si>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</si>
  <si>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</si>
  <si>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</si>
  <si>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</si>
  <si>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</si>
  <si>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</si>
  <si>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</si>
  <si>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</si>
  <si>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</si>
  <si>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</si>
  <si>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</si>
  <si>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</si>
  <si>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</si>
  <si>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</si>
  <si>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</si>
  <si>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</si>
  <si>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</si>
  <si>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</si>
  <si>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</si>
  <si>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</si>
  <si>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</si>
  <si>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</si>
  <si>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</si>
  <si>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</si>
  <si>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</si>
  <si>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</si>
  <si>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</si>
  <si>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</si>
  <si>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</si>
  <si>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</si>
  <si>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</si>
  <si>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</si>
  <si>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</si>
  <si>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</si>
  <si>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</si>
  <si>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</si>
  <si>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</si>
  <si>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</si>
  <si>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</si>
  <si>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</si>
  <si>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</si>
  <si>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</si>
  <si>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</si>
  <si>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</si>
  <si>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</si>
  <si>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</si>
  <si>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</si>
  <si>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</si>
  <si>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</si>
  <si>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</si>
  <si>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</si>
  <si>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</si>
  <si>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</si>
  <si>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</si>
  <si>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</si>
  <si>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</si>
  <si>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</si>
  <si>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</si>
  <si>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</si>
  <si>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</si>
  <si>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</si>
  <si>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</si>
  <si>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</si>
  <si>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</si>
  <si>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</si>
  <si>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</si>
  <si>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</si>
  <si>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</si>
  <si>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</si>
  <si>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</si>
  <si>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</si>
  <si>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</si>
  <si>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</si>
  <si>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</si>
  <si>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</si>
  <si>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</si>
  <si>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</si>
  <si>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</si>
  <si>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</si>
  <si>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</si>
  <si>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</si>
  <si>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</si>
  <si>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</si>
  <si>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</si>
  <si>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</si>
  <si>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</si>
  <si>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</si>
  <si>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</si>
  <si>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</si>
  <si>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</si>
  <si>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</si>
  <si>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</si>
  <si>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</si>
  <si>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</si>
  <si>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</si>
  <si>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</si>
  <si>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</si>
  <si>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</si>
  <si>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</si>
  <si>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</si>
  <si>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</si>
  <si>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</si>
  <si>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</si>
  <si>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</si>
  <si>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</si>
  <si>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</si>
  <si>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</si>
  <si>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</si>
  <si>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</si>
  <si>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</si>
  <si>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</si>
  <si>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</si>
  <si>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</si>
  <si>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</si>
  <si>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</si>
  <si>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</si>
  <si>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</si>
  <si>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</si>
  <si>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</si>
  <si>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</si>
  <si>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</si>
  <si>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</si>
  <si>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</si>
  <si>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</si>
  <si>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</si>
  <si>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</si>
  <si>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</si>
  <si>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</si>
  <si>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</si>
  <si>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</si>
  <si>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</si>
  <si>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</si>
  <si>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</si>
  <si>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</si>
  <si>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</si>
  <si>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</si>
  <si>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</si>
  <si>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</si>
  <si>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</si>
  <si>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</si>
  <si>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</si>
  <si>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</si>
  <si>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</si>
  <si>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</si>
  <si>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</si>
  <si>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</si>
  <si>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</si>
  <si>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</si>
  <si>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</si>
  <si>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</si>
  <si>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</si>
  <si>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</si>
  <si>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</si>
  <si>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</si>
  <si>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</si>
  <si>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</si>
  <si>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</si>
  <si>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</si>
  <si>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</si>
  <si>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</si>
  <si>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</si>
  <si>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</si>
  <si>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</si>
  <si>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</si>
  <si>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</si>
  <si>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</si>
  <si>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</si>
  <si>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</si>
  <si>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</si>
  <si>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</si>
  <si>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</si>
  <si>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</si>
  <si>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</si>
  <si>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</si>
  <si>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</si>
  <si>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</si>
  <si>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</si>
  <si>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</si>
  <si>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</si>
  <si>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</si>
  <si>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</si>
  <si>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</si>
  <si>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</si>
  <si>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</si>
  <si>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</si>
  <si>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</si>
  <si>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</si>
  <si>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</si>
  <si>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</si>
  <si>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</si>
  <si>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</si>
  <si>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</si>
  <si>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</si>
  <si>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</si>
  <si>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</si>
  <si>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</si>
  <si>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</si>
  <si>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</si>
  <si>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</si>
  <si>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</si>
  <si>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</si>
  <si>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</si>
  <si>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</si>
  <si>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</si>
  <si>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</si>
  <si>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</si>
  <si>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</si>
  <si>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</si>
  <si>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</si>
  <si>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</si>
  <si>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</si>
  <si>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</si>
  <si>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</si>
  <si>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</si>
  <si>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</si>
  <si>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</si>
  <si>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</si>
  <si>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</si>
  <si>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</si>
  <si>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</si>
  <si>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</si>
  <si>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</si>
  <si>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</si>
  <si>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</si>
  <si>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</si>
  <si>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</si>
  <si>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</si>
  <si>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</si>
  <si>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</si>
  <si>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</si>
  <si>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</si>
  <si>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</si>
  <si>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</si>
  <si>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</si>
  <si>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</si>
  <si>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</si>
  <si>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</si>
  <si>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</si>
  <si>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</si>
  <si>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</si>
  <si>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</si>
  <si>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</si>
  <si>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</si>
  <si>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</si>
  <si>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</si>
  <si>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</si>
  <si>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</si>
  <si>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</si>
  <si>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</si>
  <si>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</si>
  <si>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</si>
  <si>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</si>
  <si>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</si>
  <si>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</si>
  <si>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</si>
  <si>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</si>
  <si>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</si>
  <si>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</si>
  <si>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</si>
  <si>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</si>
  <si>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</si>
  <si>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</si>
  <si>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</si>
  <si>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</si>
  <si>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</si>
  <si>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</si>
  <si>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</si>
  <si>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</si>
  <si>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</si>
  <si>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</si>
  <si>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</si>
  <si>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</si>
  <si>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</si>
  <si>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</si>
  <si>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</si>
  <si>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</si>
  <si>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</si>
  <si>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</si>
  <si>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</si>
  <si>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</si>
  <si>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</si>
  <si>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</si>
  <si>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</si>
  <si>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</si>
  <si>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</si>
  <si>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</si>
  <si>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</si>
  <si>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</si>
  <si>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</si>
  <si>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</si>
  <si>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</si>
  <si>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</si>
  <si>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</si>
  <si>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</si>
  <si>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</si>
  <si>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</si>
  <si>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</si>
  <si>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</si>
  <si>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</si>
  <si>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</si>
  <si>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</si>
  <si>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</si>
  <si>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</si>
  <si>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</si>
  <si>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</si>
  <si>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</si>
  <si>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</si>
  <si>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</si>
  <si>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</si>
  <si>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</si>
  <si>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</si>
  <si>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</si>
  <si>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</si>
  <si>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</si>
  <si>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</si>
  <si>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</si>
  <si>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</si>
  <si>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</si>
  <si>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</si>
  <si>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</si>
  <si>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</si>
  <si>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</si>
  <si>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</si>
  <si>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</si>
  <si>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</si>
  <si>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</si>
  <si>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</si>
  <si>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</si>
  <si>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</si>
  <si>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</si>
  <si>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</si>
  <si>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</si>
  <si>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</si>
  <si>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</si>
  <si>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</si>
  <si>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</si>
  <si>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</si>
  <si>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</si>
  <si>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</si>
  <si>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</si>
  <si>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</si>
  <si>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</si>
  <si>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</si>
  <si>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</si>
  <si>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</si>
  <si>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</si>
  <si>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</si>
  <si>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</si>
  <si>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</si>
  <si>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</si>
  <si>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</si>
  <si>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</si>
  <si>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</si>
  <si>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</si>
  <si>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</si>
  <si>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</si>
  <si>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</si>
  <si>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</si>
  <si>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</si>
  <si>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</si>
  <si>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</si>
  <si>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</si>
  <si>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</si>
  <si>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</si>
  <si>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</si>
  <si>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</si>
  <si>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</si>
  <si>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</si>
  <si>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</si>
  <si>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</si>
  <si>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</si>
  <si>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</si>
  <si>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</si>
  <si>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</si>
  <si>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</si>
  <si>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</si>
  <si>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</si>
  <si>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</si>
  <si>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</si>
  <si>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</si>
  <si>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</si>
  <si>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</si>
  <si>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</si>
  <si>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</si>
  <si>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</si>
  <si>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</si>
  <si>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</si>
  <si>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</si>
  <si>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</si>
  <si>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</si>
  <si>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</si>
  <si>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</si>
  <si>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</si>
  <si>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</si>
  <si>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</si>
  <si>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</si>
  <si>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</si>
  <si>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</si>
  <si>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</si>
  <si>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</si>
  <si>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</si>
  <si>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</si>
  <si>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</si>
  <si>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</si>
  <si>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</si>
  <si>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</si>
  <si>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</si>
  <si>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</si>
  <si>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</si>
  <si>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</si>
  <si>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</si>
  <si>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</si>
  <si>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</si>
  <si>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</si>
  <si>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</si>
  <si>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</si>
  <si>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</si>
  <si>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</si>
  <si>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</si>
  <si>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</si>
  <si>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</si>
  <si>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</si>
  <si>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</si>
  <si>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</si>
  <si>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</si>
  <si>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</si>
  <si>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</si>
  <si>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</si>
  <si>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</si>
  <si>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</si>
  <si>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</si>
  <si>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</si>
  <si>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</si>
  <si>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</si>
  <si>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</si>
  <si>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</si>
  <si>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</si>
  <si>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</si>
  <si>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</si>
  <si>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</si>
  <si>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</si>
  <si>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</si>
  <si>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</si>
  <si>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</si>
  <si>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</si>
  <si>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</si>
  <si>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</si>
  <si>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</si>
  <si>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</si>
  <si>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</si>
  <si>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</si>
  <si>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</si>
  <si>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</si>
  <si>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</si>
  <si>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</si>
  <si>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</si>
  <si>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</si>
  <si>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</si>
  <si>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</si>
  <si>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</si>
  <si>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</si>
  <si>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</si>
  <si>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</si>
  <si>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</si>
  <si>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</si>
  <si>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</si>
  <si>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</si>
  <si>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</si>
  <si>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</si>
  <si>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</si>
  <si>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</si>
  <si>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</si>
  <si>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</si>
  <si>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</si>
  <si>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</si>
  <si>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</si>
  <si>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</si>
  <si>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</si>
  <si>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</si>
  <si>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</si>
  <si>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</si>
  <si>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</si>
  <si>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</si>
  <si>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</si>
  <si>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</si>
  <si>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</si>
  <si>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</si>
  <si>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</si>
  <si>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</si>
  <si>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</si>
  <si>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</si>
  <si>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</si>
  <si>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</si>
  <si>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</si>
  <si>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</si>
  <si>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</si>
  <si>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</si>
  <si>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</si>
  <si>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</si>
  <si>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</si>
  <si>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</si>
  <si>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</si>
  <si>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</si>
  <si>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</si>
  <si>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</si>
  <si>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</si>
  <si>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</si>
  <si>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</si>
  <si>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</si>
  <si>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</si>
  <si>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</si>
  <si>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</si>
  <si>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</si>
  <si>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</si>
  <si>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</si>
  <si>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</si>
  <si>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</si>
  <si>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</si>
  <si>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</si>
  <si>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</si>
  <si>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</si>
  <si>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</si>
  <si>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</si>
  <si>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</si>
  <si>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</si>
  <si>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</si>
  <si>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</si>
  <si>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</si>
  <si>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</si>
  <si>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</si>
  <si>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</si>
  <si>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</si>
  <si>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</si>
  <si>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</si>
  <si>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</si>
  <si>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</si>
  <si>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</si>
  <si>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</si>
  <si>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</si>
  <si>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</si>
  <si>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</si>
  <si>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</si>
  <si>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</si>
  <si>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</si>
  <si>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</si>
  <si>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</si>
  <si>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</si>
  <si>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</si>
  <si>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</si>
  <si>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</si>
  <si>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</si>
  <si>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</si>
  <si>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</si>
  <si>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</si>
  <si>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</si>
  <si>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</si>
  <si>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</si>
  <si>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</si>
  <si>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</si>
  <si>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</si>
  <si>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</si>
  <si>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</si>
  <si>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</si>
  <si>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</si>
  <si>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</si>
  <si>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</si>
  <si>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</si>
  <si>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</si>
  <si>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</si>
  <si>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</si>
  <si>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</si>
  <si>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</si>
  <si>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</si>
  <si>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</si>
  <si>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</si>
  <si>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</si>
  <si>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</si>
  <si>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</si>
  <si>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</si>
  <si>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</si>
  <si>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</si>
  <si>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</si>
  <si>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</si>
  <si>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</si>
  <si>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</si>
  <si>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</si>
  <si>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</si>
  <si>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</si>
  <si>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</si>
  <si>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</si>
  <si>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</si>
  <si>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</si>
  <si>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</si>
  <si>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</si>
  <si>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</si>
  <si>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</si>
  <si>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</si>
  <si>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</si>
  <si>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</si>
  <si>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</si>
  <si>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</si>
  <si>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</si>
  <si>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</si>
  <si>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</si>
  <si>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</si>
  <si>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</si>
  <si>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</si>
  <si>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</si>
  <si>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</si>
  <si>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</si>
  <si>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</si>
  <si>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</si>
  <si>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</si>
  <si>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</si>
  <si>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</si>
  <si>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</si>
  <si>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</si>
  <si>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</si>
  <si>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</si>
  <si>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</si>
  <si>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</si>
  <si>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</si>
  <si>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</si>
  <si>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</si>
  <si>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</si>
  <si>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</si>
  <si>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</si>
  <si>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</si>
  <si>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</si>
  <si>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</si>
  <si>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</si>
  <si>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</si>
  <si>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</si>
  <si>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</si>
  <si>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</si>
  <si>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</si>
  <si>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</si>
  <si>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</si>
  <si>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</si>
  <si>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</si>
  <si>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</si>
  <si>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</si>
  <si>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</si>
  <si>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</si>
  <si>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</si>
  <si>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</si>
  <si>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</si>
  <si>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</si>
  <si>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</si>
  <si>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</si>
  <si>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</si>
  <si>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</si>
  <si>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</si>
  <si>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</si>
  <si>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</si>
  <si>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</si>
  <si>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</si>
  <si>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</si>
  <si>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</si>
  <si>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</si>
  <si>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</si>
  <si>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</si>
  <si>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</si>
  <si>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</si>
  <si>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</si>
  <si>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</si>
  <si>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</si>
  <si>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</si>
  <si>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</si>
  <si>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</si>
  <si>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</si>
  <si>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</si>
  <si>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</si>
  <si>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</si>
  <si>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</si>
  <si>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</si>
  <si>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</si>
  <si>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</si>
  <si>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</si>
  <si>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</si>
  <si>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</si>
  <si>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</si>
  <si>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</si>
  <si>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</si>
  <si>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</si>
  <si>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</si>
  <si>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</si>
  <si>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</si>
  <si>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</si>
  <si>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</si>
  <si>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</si>
  <si>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</si>
  <si>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</si>
  <si>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</si>
  <si>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</si>
  <si>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</si>
  <si>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</si>
  <si>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</si>
  <si>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</si>
  <si>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</si>
  <si>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</si>
  <si>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</si>
  <si>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</si>
  <si>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</si>
  <si>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</si>
  <si>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</si>
  <si>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</si>
  <si>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</si>
  <si>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</si>
  <si>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</si>
  <si>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</si>
  <si>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</si>
  <si>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</si>
  <si>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</si>
  <si>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</si>
  <si>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</si>
  <si>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</si>
  <si>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</si>
  <si>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</si>
  <si>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</si>
  <si>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</si>
  <si>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</si>
  <si>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</si>
  <si>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</si>
  <si>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</si>
  <si>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</si>
  <si>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</si>
  <si>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</si>
  <si>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</si>
  <si>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</si>
  <si>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</si>
  <si>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</si>
  <si>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</si>
  <si>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</si>
  <si>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</si>
  <si>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</si>
  <si>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</si>
  <si>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</si>
  <si>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</si>
  <si>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</si>
  <si>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</si>
  <si>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</si>
  <si>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</si>
  <si>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</si>
  <si>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</si>
  <si>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</si>
  <si>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</si>
  <si>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</si>
  <si>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</si>
  <si>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</si>
  <si>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</si>
  <si>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</si>
  <si>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</si>
  <si>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</si>
  <si>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</si>
  <si>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</si>
  <si>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</si>
  <si>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</si>
  <si>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</si>
  <si>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</si>
  <si>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</si>
  <si>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</si>
  <si>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</si>
  <si>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</si>
  <si>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</si>
  <si>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</si>
  <si>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</si>
  <si>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</si>
  <si>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</si>
  <si>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</si>
  <si>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</si>
  <si>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</si>
  <si>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</si>
  <si>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</si>
  <si>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</si>
  <si>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</si>
  <si>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</si>
  <si>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</si>
  <si>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</si>
  <si>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</si>
  <si>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</si>
  <si>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</si>
  <si>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</si>
  <si>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</si>
  <si>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</si>
  <si>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</si>
  <si>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</si>
  <si>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</si>
  <si>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</si>
  <si>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</si>
  <si>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</si>
  <si>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</si>
  <si>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</si>
  <si>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</si>
  <si>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</si>
  <si>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</si>
  <si>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</si>
  <si>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</si>
  <si>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</si>
  <si>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</si>
  <si>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</si>
  <si>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</si>
  <si>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</si>
  <si>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</si>
  <si>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</si>
  <si>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</si>
  <si>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</si>
  <si>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</si>
  <si>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</si>
  <si>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</si>
  <si>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</si>
  <si>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</si>
  <si>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</si>
  <si>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</si>
  <si>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</si>
  <si>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</si>
  <si>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</si>
  <si>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</si>
  <si>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</si>
  <si>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</si>
  <si>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</si>
  <si>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</si>
  <si>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</si>
  <si>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</si>
  <si>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</si>
  <si>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</si>
  <si>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</si>
  <si>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</si>
  <si>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</si>
  <si>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</si>
  <si>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</si>
  <si>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</si>
  <si>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</si>
  <si>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</si>
  <si>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</si>
  <si>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</si>
  <si>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</si>
  <si>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</si>
  <si>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</si>
  <si>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</si>
  <si>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</si>
  <si>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</si>
  <si>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</si>
  <si>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</si>
  <si>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</si>
  <si>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</si>
  <si>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</si>
  <si>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</si>
  <si>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</si>
  <si>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</si>
  <si>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</si>
  <si>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</si>
  <si>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</si>
  <si>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</si>
  <si>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</si>
  <si>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</si>
  <si>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</si>
  <si>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</si>
  <si>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</si>
  <si>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</si>
  <si>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</si>
  <si>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</si>
  <si>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</si>
  <si>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</si>
  <si>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</si>
  <si>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</si>
  <si>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</si>
  <si>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</si>
  <si>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</si>
  <si>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</si>
  <si>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</si>
  <si>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</si>
  <si>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</si>
  <si>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</si>
  <si>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</si>
  <si>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</si>
  <si>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</si>
  <si>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</si>
  <si>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</si>
  <si>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</si>
  <si>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</si>
  <si>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</si>
  <si>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</si>
  <si>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</si>
  <si>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</si>
  <si>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</si>
  <si>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</si>
  <si>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</si>
  <si>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</si>
  <si>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</si>
  <si>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</si>
  <si>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</si>
  <si>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</si>
  <si>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</si>
  <si>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</si>
  <si>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</si>
  <si>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</si>
  <si>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</si>
  <si>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</si>
  <si>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</si>
  <si>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</si>
  <si>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</si>
  <si>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</si>
  <si>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</si>
  <si>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</si>
  <si>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</si>
  <si>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</si>
  <si>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</si>
  <si>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</si>
  <si>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</si>
  <si>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</si>
  <si>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</si>
  <si>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</si>
  <si>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</si>
  <si>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</si>
  <si>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</si>
  <si>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</si>
  <si>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</si>
  <si>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</si>
  <si>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</si>
  <si>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</si>
  <si>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</si>
  <si>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</si>
  <si>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</si>
  <si>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</si>
  <si>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</si>
  <si>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</si>
  <si>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</si>
  <si>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</si>
  <si>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</si>
  <si>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</si>
  <si>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</si>
  <si>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</si>
  <si>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</si>
  <si>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</si>
  <si>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</si>
  <si>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</si>
  <si>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</si>
  <si>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</si>
  <si>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</si>
  <si>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</si>
  <si>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</si>
  <si>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</si>
  <si>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</si>
  <si>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</si>
  <si>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</si>
  <si>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</si>
  <si>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</si>
  <si>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</si>
  <si>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</si>
  <si>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</si>
  <si>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</si>
  <si>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</si>
  <si>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</si>
  <si>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</si>
  <si>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</si>
  <si>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</si>
  <si>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</si>
  <si>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</si>
  <si>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</si>
  <si>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</si>
  <si>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</si>
  <si>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</si>
  <si>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</si>
  <si>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</si>
  <si>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</si>
  <si>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</si>
  <si>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</si>
  <si>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</si>
  <si>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</si>
  <si>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</si>
  <si>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</si>
  <si>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</si>
  <si>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</si>
  <si>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</si>
  <si>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</si>
  <si>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</si>
  <si>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</si>
  <si>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</si>
  <si>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</si>
  <si>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</si>
  <si>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</si>
  <si>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</si>
  <si>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</si>
  <si>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</si>
  <si>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</si>
  <si>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</si>
  <si>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</si>
  <si>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</si>
  <si>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</si>
  <si>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</si>
  <si>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</si>
  <si>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</si>
  <si>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</si>
  <si>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</si>
  <si>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</si>
  <si>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</si>
  <si>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</si>
  <si>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</si>
  <si>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</si>
  <si>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</si>
  <si>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</si>
  <si>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</si>
  <si>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</si>
  <si>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</si>
  <si>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</si>
  <si>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</si>
  <si>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</si>
  <si>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</si>
  <si>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</si>
  <si>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</si>
  <si>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</si>
  <si>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</si>
  <si>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</si>
  <si>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</si>
  <si>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</si>
  <si>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</si>
  <si>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</si>
  <si>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</si>
  <si>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</si>
  <si>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</si>
  <si>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</si>
  <si>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</si>
  <si>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</si>
  <si>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</si>
  <si>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</si>
  <si>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</si>
  <si>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</si>
  <si>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</si>
  <si>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</si>
  <si>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</si>
  <si>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</si>
  <si>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</si>
  <si>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</si>
  <si>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</si>
  <si>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</si>
  <si>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</si>
  <si>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</si>
  <si>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</si>
  <si>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</si>
  <si>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</si>
  <si>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</si>
  <si>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</si>
  <si>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</si>
  <si>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</si>
  <si>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</si>
  <si>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</si>
  <si>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</si>
  <si>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</si>
  <si>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</si>
  <si>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</si>
  <si>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</si>
  <si>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</si>
  <si>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</si>
  <si>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</si>
  <si>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</si>
  <si>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</si>
  <si>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</si>
  <si>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</si>
  <si>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</si>
  <si>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</si>
  <si>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</si>
  <si>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</si>
  <si>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</si>
  <si>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</si>
  <si>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</si>
  <si>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</si>
  <si>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</si>
  <si>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</si>
  <si>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</si>
  <si>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</si>
  <si>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</si>
  <si>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</si>
  <si>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</si>
  <si>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</si>
  <si>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</si>
  <si>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</si>
  <si>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</si>
  <si>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</si>
  <si>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</si>
  <si>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</si>
  <si>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</si>
  <si>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</si>
  <si>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</si>
  <si>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</si>
  <si>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</si>
  <si>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</si>
  <si>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</si>
  <si>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</si>
  <si>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</si>
  <si>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</si>
  <si>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</si>
  <si>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</si>
  <si>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</si>
  <si>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</si>
  <si>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</si>
  <si>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</si>
  <si>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</si>
  <si>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</si>
  <si>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</si>
  <si>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</si>
  <si>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</si>
  <si>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</si>
  <si>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</si>
  <si>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</si>
  <si>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</si>
  <si>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</si>
  <si>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</si>
  <si>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</si>
  <si>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</si>
  <si>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</si>
  <si>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</si>
  <si>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</si>
  <si>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</si>
  <si>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</si>
  <si>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</si>
  <si>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</si>
  <si>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</si>
  <si>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</si>
  <si>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</si>
  <si>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</si>
  <si>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</si>
  <si>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</si>
  <si>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</si>
  <si>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</si>
  <si>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</si>
  <si>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</si>
  <si>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</si>
  <si>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</si>
  <si>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</si>
  <si>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</si>
  <si>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</si>
  <si>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</si>
  <si>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</si>
  <si>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</si>
  <si>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</si>
  <si>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</si>
  <si>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</si>
  <si>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</si>
  <si>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</si>
  <si>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</si>
  <si>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</si>
  <si>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</si>
  <si>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</si>
  <si>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</si>
  <si>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</si>
  <si>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</si>
  <si>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</si>
  <si>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</si>
  <si>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</si>
  <si>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</si>
  <si>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</si>
  <si>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</si>
  <si>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</si>
  <si>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</si>
  <si>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</si>
  <si>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</si>
  <si>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</si>
  <si>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</si>
  <si>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</si>
  <si>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</si>
  <si>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</si>
  <si>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</si>
  <si>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</si>
  <si>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</si>
  <si>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</si>
  <si>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</si>
  <si>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</si>
  <si>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</si>
  <si>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</si>
  <si>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</si>
  <si>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</si>
  <si>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</si>
  <si>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</si>
  <si>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</si>
  <si>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</si>
  <si>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</si>
  <si>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</si>
  <si>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</si>
  <si>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</si>
  <si>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</si>
  <si>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</si>
  <si>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</si>
  <si>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</si>
  <si>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</si>
  <si>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</si>
  <si>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</si>
  <si>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</si>
  <si>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</si>
  <si>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</si>
  <si>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</si>
  <si>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</si>
  <si>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</si>
  <si>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</si>
  <si>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</si>
  <si>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</si>
  <si>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</si>
  <si>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</si>
  <si>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</si>
  <si>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</si>
  <si>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</si>
  <si>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</si>
  <si>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</si>
  <si>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</si>
  <si>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</si>
  <si>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</si>
  <si>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</si>
  <si>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</si>
  <si>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</si>
  <si>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</si>
  <si>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</si>
  <si>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</si>
  <si>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</si>
  <si>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</si>
  <si>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</si>
  <si>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</si>
  <si>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</si>
  <si>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</si>
  <si>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</si>
  <si>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</si>
  <si>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</si>
  <si>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</si>
  <si>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</si>
  <si>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</si>
  <si>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</si>
  <si>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</si>
  <si>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</si>
  <si>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</si>
  <si>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</si>
  <si>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</si>
  <si>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</si>
  <si>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</si>
  <si>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</si>
  <si>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</si>
  <si>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</si>
  <si>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</si>
  <si>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</si>
  <si>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</si>
  <si>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</si>
  <si>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</si>
  <si>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</si>
  <si>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</si>
  <si>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</si>
  <si>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</si>
  <si>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</si>
  <si>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</si>
  <si>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</si>
  <si>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</si>
  <si>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</si>
  <si>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</si>
  <si>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</si>
  <si>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</si>
  <si>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</si>
  <si>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</si>
  <si>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</si>
  <si>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</si>
  <si>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</si>
  <si>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</si>
  <si>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</si>
  <si>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</si>
  <si>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</si>
  <si>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</si>
  <si>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</si>
  <si>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</si>
  <si>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</si>
  <si>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</si>
  <si>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</si>
  <si>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</si>
  <si>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</si>
  <si>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</si>
  <si>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</si>
  <si>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</si>
  <si>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</si>
  <si>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</si>
  <si>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</si>
  <si>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</si>
  <si>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</si>
  <si>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</si>
  <si>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</si>
  <si>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</si>
  <si>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</si>
  <si>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</si>
  <si>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</si>
  <si>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</si>
  <si>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</si>
  <si>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</si>
  <si>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</si>
  <si>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</si>
  <si>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</si>
  <si>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</si>
  <si>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</si>
  <si>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</si>
  <si>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</si>
  <si>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</si>
  <si>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</si>
  <si>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</si>
  <si>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</si>
  <si>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</si>
  <si>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</si>
  <si>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</si>
  <si>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</si>
  <si>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</si>
  <si>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</si>
  <si>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</si>
  <si>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</si>
  <si>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</si>
  <si>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</si>
  <si>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</si>
  <si>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</si>
  <si>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</si>
  <si>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</si>
  <si>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</si>
  <si>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</si>
  <si>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</si>
  <si>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</si>
  <si>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</si>
  <si>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</si>
  <si>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</si>
  <si>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</si>
  <si>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</si>
  <si>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</si>
  <si>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</si>
  <si>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</si>
  <si>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</si>
  <si>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</si>
  <si>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</si>
  <si>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</si>
  <si>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</si>
  <si>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</si>
  <si>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</si>
  <si>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</si>
  <si>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</si>
  <si>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</si>
  <si>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</si>
  <si>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</si>
  <si>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</si>
  <si>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</si>
  <si>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</si>
  <si>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</si>
  <si>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</si>
  <si>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</si>
  <si>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</si>
  <si>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</si>
  <si>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</si>
  <si>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</si>
  <si>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</si>
  <si>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</si>
  <si>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</si>
  <si>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</si>
  <si>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</si>
  <si>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</si>
  <si>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</si>
  <si>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</si>
  <si>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</si>
  <si>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</si>
  <si>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</si>
  <si>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</si>
  <si>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</si>
  <si>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</si>
  <si>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</si>
  <si>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</si>
  <si>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</si>
  <si>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</si>
  <si>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</si>
  <si>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</si>
  <si>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</si>
  <si>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</si>
  <si>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</si>
  <si>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</si>
  <si>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</si>
  <si>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</si>
  <si>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</si>
  <si>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</si>
  <si>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</si>
  <si>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</si>
  <si>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</si>
  <si>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</si>
  <si>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</si>
  <si>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</si>
  <si>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</si>
  <si>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</si>
  <si>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</si>
  <si>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</si>
  <si>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</si>
  <si>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</si>
  <si>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</si>
  <si>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</si>
  <si>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</si>
  <si>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</si>
  <si>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</si>
  <si>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</si>
  <si>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</si>
  <si>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</si>
  <si>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</si>
  <si>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</si>
  <si>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</si>
  <si>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</si>
  <si>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</si>
  <si>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</si>
  <si>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</si>
  <si>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</si>
  <si>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</si>
  <si>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</si>
  <si>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</si>
  <si>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</si>
  <si>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</si>
  <si>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</si>
  <si>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</si>
  <si>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</si>
  <si>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</si>
  <si>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</si>
  <si>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</si>
  <si>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</si>
  <si>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</si>
  <si>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</si>
  <si>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</si>
  <si>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</si>
  <si>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</si>
  <si>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</si>
  <si>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</si>
  <si>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</si>
  <si>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</si>
  <si>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</si>
  <si>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</si>
  <si>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</si>
  <si>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</si>
  <si>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</si>
  <si>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</si>
  <si>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</si>
  <si>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</si>
  <si>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</si>
  <si>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</si>
  <si>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</si>
  <si>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</si>
  <si>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</si>
  <si>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</si>
  <si>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</si>
  <si>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</si>
  <si>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</si>
  <si>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</si>
  <si>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</si>
  <si>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</si>
  <si>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</si>
  <si>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</si>
  <si>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</si>
  <si>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</si>
  <si>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</si>
  <si>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</si>
  <si>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</si>
  <si>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</si>
  <si>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</si>
  <si>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</si>
  <si>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</si>
  <si>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</si>
  <si>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</si>
  <si>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</si>
  <si>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</si>
  <si>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</si>
  <si>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</si>
  <si>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</si>
  <si>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</si>
  <si>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</si>
  <si>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</si>
  <si>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</si>
  <si>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</si>
  <si>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</si>
  <si>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</si>
  <si>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</si>
  <si>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</si>
  <si>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</si>
  <si>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</si>
  <si>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</si>
  <si>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</si>
  <si>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</si>
  <si>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</si>
  <si>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</si>
  <si>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</si>
  <si>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</si>
  <si>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</si>
  <si>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</si>
  <si>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</si>
  <si>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</si>
  <si>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</si>
  <si>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</si>
  <si>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</si>
  <si>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</si>
  <si>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</si>
  <si>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</si>
  <si>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</si>
  <si>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</si>
  <si>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</si>
  <si>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</si>
  <si>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</si>
  <si>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</si>
  <si>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</si>
  <si>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</si>
  <si>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</si>
  <si>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</si>
  <si>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</si>
  <si>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</si>
  <si>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</si>
  <si>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</si>
  <si>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</si>
  <si>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</si>
  <si>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</si>
  <si>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</si>
  <si>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</si>
  <si>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</si>
  <si>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</si>
  <si>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</si>
  <si>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</si>
  <si>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</si>
  <si>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</si>
  <si>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</si>
  <si>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</si>
  <si>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</si>
  <si>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</si>
  <si>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</si>
  <si>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</si>
  <si>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</si>
  <si>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</si>
  <si>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</si>
  <si>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</si>
  <si>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</si>
  <si>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</si>
  <si>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</si>
  <si>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</si>
  <si>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</si>
  <si>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</si>
  <si>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</si>
  <si>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</si>
  <si>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</si>
  <si>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</si>
  <si>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</si>
  <si>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</si>
  <si>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</si>
  <si>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</si>
  <si>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</si>
  <si>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</si>
  <si>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</si>
  <si>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</si>
  <si>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</si>
  <si>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</si>
  <si>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</si>
  <si>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</si>
  <si>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</si>
  <si>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</si>
  <si>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</si>
  <si>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</si>
  <si>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</si>
  <si>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</si>
  <si>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</si>
  <si>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</si>
  <si>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</si>
  <si>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</si>
  <si>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</si>
  <si>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</si>
  <si>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</si>
  <si>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</si>
  <si>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</si>
  <si>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</si>
  <si>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</si>
  <si>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</si>
  <si>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</si>
  <si>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</si>
  <si>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</si>
  <si>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</si>
  <si>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</si>
  <si>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</si>
  <si>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</si>
  <si>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</si>
  <si>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</si>
  <si>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</si>
  <si>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</si>
  <si>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</si>
  <si>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</si>
  <si>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</si>
  <si>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</si>
  <si>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</si>
  <si>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</si>
  <si>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</si>
  <si>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</si>
  <si>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</si>
  <si>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</si>
  <si>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</si>
  <si>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</si>
  <si>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</si>
  <si>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</si>
  <si>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</si>
  <si>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</si>
  <si>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</si>
  <si>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</si>
  <si>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</si>
  <si>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</si>
  <si>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</si>
  <si>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</si>
  <si>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</si>
  <si>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</si>
  <si>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</si>
  <si>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</si>
  <si>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</si>
  <si>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</si>
  <si>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</si>
  <si>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</si>
  <si>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</si>
  <si>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</si>
  <si>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</si>
  <si>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</si>
  <si>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</si>
  <si>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</si>
  <si>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</si>
  <si>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</si>
  <si>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</si>
  <si>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</si>
  <si>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</si>
  <si>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</si>
  <si>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</si>
  <si>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</si>
  <si>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</si>
  <si>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</si>
  <si>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</si>
  <si>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</si>
  <si>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</si>
  <si>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</si>
  <si>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</si>
  <si>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</si>
  <si>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</si>
  <si>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</si>
  <si>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</si>
  <si>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</si>
  <si>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</si>
  <si>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</si>
  <si>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</si>
  <si>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</si>
  <si>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</si>
  <si>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</si>
  <si>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</si>
  <si>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</si>
  <si>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</si>
  <si>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</si>
  <si>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</si>
  <si>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</si>
  <si>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</si>
  <si>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</si>
  <si>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</si>
  <si>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</si>
  <si>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</si>
  <si>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</si>
  <si>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</si>
  <si>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</si>
  <si>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</si>
  <si>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</si>
  <si>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</si>
  <si>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</si>
  <si>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</si>
  <si>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</si>
  <si>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</si>
  <si>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</si>
  <si>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</si>
  <si>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</si>
  <si>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</si>
  <si>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</si>
  <si>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</si>
  <si>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</si>
  <si>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</si>
  <si>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</si>
  <si>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</si>
  <si>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</si>
  <si>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</si>
  <si>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</si>
  <si>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</si>
  <si>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</si>
  <si>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</si>
  <si>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</si>
  <si>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</si>
  <si>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</si>
  <si>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</si>
  <si>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</si>
  <si>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</si>
  <si>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</si>
  <si>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</si>
  <si>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</si>
  <si>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</si>
  <si>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</si>
  <si>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</si>
  <si>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</si>
  <si>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</si>
  <si>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</si>
  <si>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</si>
  <si>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</si>
  <si>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</si>
  <si>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</si>
  <si>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</si>
  <si>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</si>
  <si>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</si>
  <si>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</si>
  <si>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</si>
  <si>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</si>
  <si>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</si>
  <si>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</si>
  <si>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</si>
  <si>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</si>
  <si>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</si>
  <si>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</si>
  <si>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</si>
  <si>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</si>
  <si>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</si>
  <si>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</si>
  <si>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</si>
  <si>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</si>
  <si>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</si>
  <si>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</si>
  <si>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</si>
  <si>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</si>
  <si>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</si>
  <si>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</si>
  <si>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</si>
  <si>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</si>
  <si>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</si>
  <si>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</si>
  <si>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</si>
  <si>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</si>
  <si>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</si>
  <si>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</si>
  <si>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</si>
  <si>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</si>
  <si>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</si>
  <si>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</si>
  <si>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</si>
  <si>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</si>
  <si>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</si>
  <si>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</si>
  <si>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</si>
  <si>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</si>
  <si>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</si>
  <si>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</si>
  <si>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</si>
  <si>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</si>
  <si>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</si>
  <si>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</si>
  <si>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</si>
  <si>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</si>
  <si>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</si>
  <si>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</si>
  <si>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</si>
  <si>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</si>
  <si>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</si>
  <si>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</si>
  <si>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</si>
  <si>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</si>
  <si>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</si>
  <si>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</si>
  <si>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</si>
  <si>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</si>
  <si>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</si>
  <si>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</si>
  <si>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</si>
  <si>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</si>
  <si>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</si>
  <si>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</si>
  <si>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</si>
  <si>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</si>
  <si>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</si>
  <si>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</si>
  <si>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</si>
  <si>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</si>
  <si>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</si>
  <si>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</si>
  <si>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</si>
  <si>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</si>
  <si>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</si>
  <si>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</si>
  <si>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</si>
  <si>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</si>
  <si>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</si>
  <si>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</si>
  <si>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</si>
  <si>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</si>
  <si>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</si>
  <si>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</si>
  <si>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</si>
  <si>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</si>
  <si>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</si>
  <si>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</si>
  <si>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</si>
  <si>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</si>
  <si>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</si>
  <si>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</si>
  <si>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</si>
  <si>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</si>
  <si>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</si>
  <si>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</si>
  <si>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</si>
  <si>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</si>
  <si>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</si>
  <si>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</si>
  <si>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</si>
  <si>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</si>
  <si>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</si>
  <si>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</si>
  <si>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</si>
  <si>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</si>
  <si>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</si>
  <si>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</si>
  <si>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</si>
  <si>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</si>
  <si>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</si>
  <si>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</si>
  <si>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</si>
  <si>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</si>
  <si>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</si>
  <si>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</si>
  <si>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</si>
  <si>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</si>
  <si>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</si>
  <si>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</si>
  <si>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</si>
  <si>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</si>
  <si>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</si>
  <si>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</si>
  <si>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</si>
  <si>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</si>
  <si>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</si>
  <si>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</si>
  <si>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</si>
  <si>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</si>
  <si>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</si>
  <si>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</si>
  <si>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</si>
  <si>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</si>
  <si>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</si>
  <si>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</si>
  <si>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</si>
  <si>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</si>
  <si>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</si>
  <si>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</si>
  <si>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</si>
  <si>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</si>
  <si>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</si>
  <si>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</si>
  <si>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</si>
  <si>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</si>
  <si>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</si>
  <si>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</si>
  <si>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</si>
  <si>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</si>
  <si>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</si>
  <si>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</si>
  <si>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</si>
  <si>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</si>
  <si>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</si>
  <si>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</si>
  <si>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</si>
  <si>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</si>
  <si>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</si>
  <si>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</si>
  <si>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</si>
  <si>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</si>
  <si>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</si>
  <si>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</si>
  <si>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</si>
  <si>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</si>
  <si>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</si>
  <si>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</si>
  <si>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</si>
  <si>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</si>
  <si>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</si>
  <si>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</si>
  <si>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</si>
  <si>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</si>
  <si>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</si>
  <si>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</si>
  <si>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</si>
  <si>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</si>
  <si>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</si>
  <si>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</si>
  <si>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</si>
  <si>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</si>
  <si>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</si>
  <si>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</si>
  <si>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</si>
  <si>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</si>
  <si>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</si>
  <si>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</si>
  <si>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</si>
  <si>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</si>
  <si>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</si>
  <si>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</si>
  <si>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</si>
  <si>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</si>
  <si>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</si>
  <si>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</si>
  <si>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</si>
  <si>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</si>
  <si>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</si>
  <si>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</si>
  <si>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</si>
  <si>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</si>
  <si>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</si>
  <si>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</si>
  <si>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</si>
  <si>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</si>
  <si>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</si>
  <si>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</si>
  <si>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</si>
  <si>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</si>
  <si>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</si>
  <si>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</si>
  <si>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</si>
  <si>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</si>
  <si>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</si>
  <si>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</si>
  <si>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</si>
  <si>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</si>
  <si>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</si>
  <si>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</si>
  <si>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</si>
  <si>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</si>
  <si>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</si>
  <si>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</si>
  <si>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</si>
  <si>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</si>
  <si>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</si>
  <si>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</si>
  <si>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</si>
  <si>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</si>
  <si>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</si>
  <si>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</si>
  <si>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</si>
  <si>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</si>
  <si>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</si>
  <si>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</si>
  <si>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</si>
  <si>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</si>
  <si>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</si>
  <si>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</si>
  <si>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</si>
  <si>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</si>
  <si>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</si>
  <si>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</si>
  <si>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</si>
  <si>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</si>
  <si>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</si>
  <si>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</si>
  <si>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</si>
  <si>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</si>
  <si>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</si>
  <si>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</si>
  <si>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</si>
  <si>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</si>
  <si>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</si>
  <si>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</si>
  <si>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</si>
  <si>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</si>
  <si>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</si>
  <si>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</si>
  <si>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</si>
  <si>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</si>
  <si>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</si>
  <si>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</si>
  <si>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</si>
  <si>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</si>
  <si>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</si>
  <si>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</si>
  <si>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</si>
  <si>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</si>
  <si>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</si>
  <si>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</si>
  <si>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</si>
  <si>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</si>
  <si>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</si>
  <si>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</si>
  <si>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</si>
  <si>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</si>
  <si>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</si>
  <si>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</si>
  <si>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</si>
  <si>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</si>
  <si>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</si>
  <si>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</si>
  <si>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</si>
  <si>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</si>
  <si>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</si>
  <si>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</si>
  <si>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</si>
  <si>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</si>
  <si>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</si>
  <si>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</si>
  <si>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</si>
  <si>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</si>
  <si>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</si>
  <si>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</si>
  <si>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</si>
  <si>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</si>
  <si>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</si>
  <si>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</si>
  <si>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</si>
  <si>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</si>
  <si>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</si>
  <si>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</si>
  <si>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</si>
  <si>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</si>
  <si>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</si>
  <si>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</si>
  <si>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</si>
  <si>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</si>
  <si>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</si>
  <si>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</si>
  <si>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</si>
  <si>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</si>
  <si>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</si>
  <si>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</si>
  <si>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</si>
  <si>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</si>
  <si>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</si>
  <si>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</si>
  <si>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</si>
  <si>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</si>
  <si>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</si>
  <si>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</si>
  <si>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</si>
  <si>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</si>
  <si>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</si>
  <si>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</si>
  <si>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</si>
  <si>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</si>
  <si>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</si>
  <si>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</si>
  <si>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</si>
  <si>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</si>
  <si>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</si>
  <si>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</si>
  <si>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</si>
  <si>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</si>
  <si>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</si>
  <si>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</si>
  <si>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</si>
  <si>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</si>
  <si>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</si>
  <si>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</si>
  <si>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</si>
  <si>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</si>
  <si>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</si>
  <si>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</si>
  <si>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</si>
  <si>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</si>
  <si>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</si>
  <si>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</si>
  <si>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</si>
  <si>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</si>
  <si>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</si>
  <si>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</si>
  <si>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</si>
  <si>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</si>
  <si>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</si>
  <si>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</si>
  <si>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</si>
  <si>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</si>
  <si>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</si>
  <si>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</si>
  <si>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</si>
  <si>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</si>
  <si>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</si>
  <si>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</si>
  <si>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</si>
  <si>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</si>
  <si>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</si>
  <si>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</si>
  <si>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</si>
  <si>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</si>
  <si>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</si>
  <si>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</si>
  <si>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</si>
  <si>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</si>
  <si>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</si>
  <si>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</si>
  <si>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</si>
  <si>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</si>
  <si>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</si>
  <si>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</si>
  <si>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</si>
  <si>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</si>
  <si>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</si>
  <si>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</si>
  <si>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</si>
  <si>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</si>
  <si>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</si>
  <si>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</si>
  <si>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</si>
  <si>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</si>
  <si>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</si>
  <si>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</si>
  <si>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</si>
  <si>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</si>
  <si>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</si>
  <si>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</si>
  <si>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</si>
  <si>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</si>
  <si>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</si>
  <si>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</si>
  <si>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</si>
  <si>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</si>
  <si>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</si>
  <si>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</si>
  <si>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</si>
  <si>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</si>
  <si>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</si>
  <si>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</si>
  <si>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</si>
  <si>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</si>
  <si>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</si>
  <si>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</si>
  <si>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</si>
  <si>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</si>
  <si>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</si>
  <si>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</si>
  <si>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</si>
  <si>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</si>
  <si>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</si>
  <si>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</si>
  <si>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</si>
  <si>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</si>
  <si>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</si>
  <si>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</si>
  <si>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</si>
  <si>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</si>
  <si>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</si>
  <si>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</si>
  <si>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</si>
  <si>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</si>
  <si>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</si>
  <si>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</si>
  <si>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</si>
  <si>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</si>
  <si>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</si>
  <si>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</si>
  <si>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</si>
  <si>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</si>
  <si>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</si>
  <si>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</si>
  <si>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</si>
  <si>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</si>
  <si>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</si>
  <si>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</si>
  <si>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</si>
  <si>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</si>
  <si>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</si>
  <si>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</si>
  <si>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</si>
  <si>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</si>
  <si>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</si>
  <si>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</si>
  <si>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</si>
  <si>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</si>
  <si>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</si>
  <si>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</si>
  <si>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</si>
  <si>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</si>
  <si>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</si>
  <si>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</si>
  <si>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</si>
  <si>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</si>
  <si>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</si>
  <si>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</si>
  <si>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</si>
  <si>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</si>
  <si>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</si>
  <si>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</si>
  <si>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</si>
  <si>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</si>
  <si>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</si>
  <si>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</si>
  <si>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</si>
  <si>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</si>
  <si>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</si>
  <si>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</si>
  <si>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</si>
  <si>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</si>
  <si>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</si>
  <si>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</si>
  <si>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</si>
  <si>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</si>
  <si>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</si>
  <si>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</si>
  <si>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</si>
  <si>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</si>
  <si>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</si>
  <si>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</si>
  <si>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</si>
  <si>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</si>
  <si>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</si>
  <si>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</si>
  <si>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</si>
  <si>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</si>
  <si>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</si>
  <si>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</si>
  <si>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</si>
  <si>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</si>
  <si>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</si>
  <si>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</si>
  <si>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</si>
  <si>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</si>
  <si>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</si>
  <si>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</si>
  <si>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</si>
  <si>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</si>
  <si>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</si>
  <si>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</si>
  <si>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</si>
  <si>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</si>
  <si>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</si>
  <si>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</si>
  <si>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</si>
  <si>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</si>
  <si>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</si>
  <si>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</si>
  <si>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</si>
  <si>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</si>
  <si>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</si>
  <si>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</si>
  <si>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</si>
  <si>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</si>
  <si>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</si>
  <si>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</si>
  <si>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</si>
  <si>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</si>
  <si>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</si>
  <si>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</si>
  <si>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</si>
  <si>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</si>
  <si>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</si>
  <si>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</si>
  <si>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</si>
  <si>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</si>
  <si>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</si>
  <si>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</si>
  <si>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</si>
  <si>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</si>
  <si>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</si>
  <si>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</si>
  <si>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</si>
  <si>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</si>
  <si>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</si>
  <si>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</si>
  <si>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</si>
  <si>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</si>
  <si>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</si>
  <si>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</si>
  <si>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</si>
  <si>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</si>
  <si>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</si>
  <si>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</si>
  <si>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</si>
  <si>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</si>
  <si>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</si>
  <si>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</si>
  <si>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</si>
  <si>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</si>
  <si>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</si>
  <si>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</si>
  <si>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</si>
  <si>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</si>
  <si>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</si>
  <si>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</si>
  <si>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</si>
  <si>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</si>
  <si>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</si>
  <si>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</si>
  <si>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</si>
  <si>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</si>
  <si>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</si>
  <si>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</si>
  <si>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</si>
  <si>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</si>
  <si>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</si>
  <si>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</si>
  <si>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</si>
  <si>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</si>
  <si>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</si>
  <si>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</si>
  <si>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</si>
  <si>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</si>
  <si>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</si>
  <si>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</si>
  <si>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</si>
  <si>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</si>
  <si>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</si>
  <si>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</si>
  <si>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</si>
  <si>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</si>
  <si>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</si>
  <si>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</si>
  <si>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</si>
  <si>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</si>
  <si>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</si>
  <si>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</si>
  <si>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</si>
  <si>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</si>
  <si>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</si>
  <si>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</si>
  <si>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</si>
  <si>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</si>
  <si>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</si>
  <si>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</si>
  <si>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</si>
  <si>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</si>
  <si>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</si>
  <si>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</si>
  <si>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</si>
  <si>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</si>
  <si>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</si>
  <si>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</si>
  <si>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</si>
  <si>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</si>
  <si>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</si>
  <si>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</si>
  <si>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</si>
  <si>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</si>
  <si>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</si>
  <si>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</si>
  <si>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</si>
  <si>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</si>
  <si>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</si>
  <si>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</si>
  <si>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</si>
  <si>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</si>
  <si>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</si>
  <si>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</si>
  <si>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</si>
  <si>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</si>
  <si>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</si>
  <si>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</si>
  <si>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</si>
  <si>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</si>
  <si>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</si>
  <si>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</si>
  <si>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</si>
  <si>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</si>
  <si>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</si>
  <si>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</si>
  <si>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</si>
  <si>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</si>
  <si>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</si>
  <si>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</si>
  <si>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</si>
  <si>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</si>
  <si>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</si>
  <si>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</si>
  <si>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</si>
  <si>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</si>
  <si>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</si>
  <si>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</si>
  <si>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</si>
  <si>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</si>
  <si>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</si>
  <si>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</si>
  <si>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</si>
  <si>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</si>
  <si>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</si>
  <si>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</si>
  <si>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</si>
  <si>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</si>
  <si>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</si>
  <si>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</si>
  <si>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</si>
  <si>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</si>
  <si>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</si>
  <si>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</si>
  <si>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</si>
  <si>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</si>
  <si>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</si>
  <si>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</si>
  <si>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</si>
  <si>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</si>
  <si>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</si>
  <si>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</si>
  <si>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</si>
  <si>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</si>
  <si>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</si>
  <si>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</si>
  <si>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</si>
  <si>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</si>
  <si>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</si>
  <si>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</si>
  <si>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</si>
  <si>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</si>
  <si>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</si>
  <si>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</si>
  <si>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</si>
  <si>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</si>
  <si>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</si>
  <si>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</si>
  <si>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</si>
  <si>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</si>
  <si>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</si>
  <si>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</si>
  <si>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</si>
  <si>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</si>
  <si>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</si>
  <si>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</si>
  <si>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</si>
  <si>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</si>
  <si>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</si>
  <si>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</si>
  <si>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</si>
  <si>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</si>
  <si>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</si>
  <si>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</si>
  <si>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</si>
  <si>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</si>
  <si>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</si>
  <si>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</si>
  <si>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</si>
  <si>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</si>
  <si>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</si>
  <si>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</si>
  <si>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</si>
  <si>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</si>
  <si>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</si>
  <si>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</si>
  <si>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</si>
  <si>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</si>
  <si>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</si>
  <si>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</si>
  <si>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</si>
  <si>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</si>
  <si>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</si>
  <si>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</si>
  <si>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</si>
  <si>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</si>
  <si>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</si>
  <si>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</si>
  <si>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</si>
  <si>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</si>
  <si>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</si>
  <si>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</si>
  <si>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</si>
  <si>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</si>
  <si>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</si>
  <si>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</si>
  <si>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</si>
  <si>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</si>
  <si>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</si>
  <si>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</si>
  <si>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</si>
  <si>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</si>
  <si>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</si>
  <si>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</si>
  <si>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</si>
  <si>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</si>
  <si>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</si>
  <si>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</si>
  <si>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</si>
  <si>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</si>
  <si>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</si>
  <si>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</si>
  <si>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</si>
  <si>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</si>
  <si>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</si>
  <si>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</si>
  <si>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</si>
  <si>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</si>
  <si>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</si>
  <si>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</si>
  <si>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</si>
  <si>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</si>
  <si>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</si>
  <si>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</si>
  <si>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</si>
  <si>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</si>
  <si>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</si>
  <si>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</si>
  <si>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</si>
  <si>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</si>
  <si>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</si>
  <si>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</si>
  <si>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</si>
  <si>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</si>
  <si>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</si>
  <si>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</si>
  <si>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</si>
  <si>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</si>
  <si>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</si>
  <si>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</si>
  <si>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</si>
  <si>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</si>
  <si>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</si>
  <si>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</si>
  <si>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</si>
  <si>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</si>
  <si>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</si>
  <si>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</si>
  <si>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</si>
  <si>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</si>
  <si>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</si>
  <si>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</si>
  <si>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</si>
  <si>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</si>
  <si>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</si>
  <si>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</si>
  <si>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</si>
  <si>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</si>
  <si>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</si>
  <si>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</si>
  <si>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</si>
  <si>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</si>
  <si>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</si>
  <si>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</si>
  <si>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</si>
  <si>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</si>
  <si>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</si>
  <si>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</si>
  <si>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</si>
  <si>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</si>
  <si>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</si>
  <si>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</si>
  <si>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</si>
  <si>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</si>
  <si>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</si>
  <si>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</si>
  <si>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</si>
  <si>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</si>
  <si>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</si>
  <si>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</si>
  <si>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</si>
  <si>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</si>
  <si>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</si>
  <si>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</si>
  <si>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</si>
  <si>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</si>
  <si>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</si>
  <si>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</si>
  <si>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</si>
  <si>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</si>
  <si>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</si>
  <si>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</si>
  <si>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</si>
  <si>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</si>
  <si>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</si>
  <si>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</si>
  <si>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</si>
  <si>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</si>
  <si>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</si>
  <si>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</si>
  <si>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</si>
  <si>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</si>
  <si>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</si>
  <si>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</si>
  <si>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</si>
  <si>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</si>
  <si>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</si>
  <si>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</si>
  <si>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</si>
  <si>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</si>
  <si>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</si>
  <si>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</si>
  <si>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</si>
  <si>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</si>
  <si>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</si>
  <si>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</si>
  <si>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</si>
  <si>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</si>
  <si>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</si>
  <si>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</si>
  <si>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</si>
  <si>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</si>
  <si>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</si>
  <si>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</si>
  <si>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</si>
  <si>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</si>
  <si>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</si>
  <si>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</si>
  <si>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</si>
  <si>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</si>
  <si>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</si>
  <si>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</si>
  <si>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</si>
  <si>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</si>
  <si>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</si>
  <si>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</si>
  <si>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</si>
  <si>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</si>
  <si>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</si>
  <si>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</si>
  <si>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</si>
  <si>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</si>
  <si>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</si>
  <si>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</si>
  <si>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</si>
  <si>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</si>
  <si>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</si>
  <si>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</si>
  <si>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</si>
  <si>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</si>
  <si>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</si>
  <si>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</si>
  <si>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</si>
  <si>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</si>
  <si>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</si>
  <si>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</si>
  <si>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</si>
  <si>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</si>
  <si>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</si>
  <si>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</si>
  <si>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</si>
  <si>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</si>
  <si>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</si>
  <si>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</si>
  <si>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</si>
  <si>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</si>
  <si>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</si>
  <si>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</si>
  <si>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</si>
  <si>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</si>
  <si>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</si>
  <si>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</si>
  <si>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</si>
  <si>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</si>
  <si>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</si>
  <si>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</si>
  <si>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</si>
  <si>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</si>
  <si>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</si>
  <si>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</si>
  <si>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</si>
  <si>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</si>
  <si>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</si>
  <si>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</si>
  <si>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</si>
  <si>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</si>
  <si>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</si>
  <si>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</si>
  <si>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</si>
  <si>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</si>
  <si>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</si>
  <si>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</si>
  <si>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</si>
  <si>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</si>
  <si>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</si>
  <si>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</si>
  <si>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</si>
  <si>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</si>
  <si>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</si>
  <si>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</si>
  <si>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</si>
  <si>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</si>
  <si>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</si>
  <si>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</si>
  <si>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</si>
  <si>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</si>
  <si>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</si>
  <si>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</si>
  <si>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</si>
  <si>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</si>
  <si>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</si>
  <si>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</si>
  <si>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</si>
  <si>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</si>
  <si>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</si>
  <si>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</si>
  <si>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</si>
  <si>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</si>
  <si>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</si>
  <si>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</si>
  <si>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</si>
  <si>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</si>
  <si>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</si>
  <si>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</si>
  <si>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</si>
  <si>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</si>
  <si>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</si>
  <si>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</si>
  <si>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</si>
  <si>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</si>
  <si>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</si>
  <si>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</si>
  <si>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</si>
  <si>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</si>
  <si>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</si>
  <si>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</si>
  <si>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</si>
  <si>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</si>
  <si>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</si>
  <si>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</si>
  <si>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</si>
  <si>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</si>
  <si>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</si>
  <si>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</si>
  <si>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</si>
  <si>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</si>
  <si>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</si>
  <si>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</si>
  <si>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</si>
  <si>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</si>
  <si>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</si>
  <si>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</si>
  <si>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</si>
  <si>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</si>
  <si>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</si>
  <si>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</si>
  <si>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</si>
  <si>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</si>
  <si>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</si>
  <si>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</si>
  <si>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</si>
  <si>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</si>
  <si>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</si>
  <si>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</si>
  <si>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</si>
  <si>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</si>
  <si>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</si>
  <si>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</si>
  <si>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</si>
  <si>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</si>
  <si>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</si>
  <si>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</si>
  <si>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</si>
  <si>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</si>
  <si>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</si>
  <si>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</si>
  <si>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</si>
  <si>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</si>
  <si>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</si>
  <si>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</si>
  <si>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</si>
  <si>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</si>
  <si>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</si>
  <si>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</si>
  <si>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</si>
  <si>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</si>
  <si>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</si>
  <si>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</si>
  <si>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</si>
  <si>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</si>
  <si>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</si>
  <si>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</si>
  <si>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</si>
  <si>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</si>
  <si>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</si>
  <si>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</si>
  <si>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</si>
  <si>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</si>
  <si>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</si>
  <si>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</si>
  <si>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</si>
  <si>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</si>
  <si>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</si>
  <si>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</si>
  <si>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</si>
  <si>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</si>
  <si>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</si>
  <si>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</si>
  <si>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</si>
  <si>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</si>
  <si>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</si>
  <si>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</si>
  <si>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</si>
  <si>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</si>
  <si>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</si>
  <si>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</si>
  <si>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</si>
  <si>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</si>
  <si>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</si>
  <si>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</si>
  <si>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</si>
  <si>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</si>
  <si>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</si>
  <si>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</si>
  <si>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</si>
  <si>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</si>
  <si>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</si>
  <si>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</si>
  <si>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</si>
  <si>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</si>
  <si>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</si>
  <si>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</si>
  <si>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</si>
  <si>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</si>
  <si>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</si>
  <si>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</si>
  <si>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</si>
  <si>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</si>
  <si>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</si>
  <si>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</si>
  <si>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</si>
  <si>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</si>
  <si>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</si>
  <si>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</si>
  <si>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</si>
  <si>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</si>
  <si>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</si>
  <si>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</si>
  <si>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</si>
  <si>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</si>
  <si>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</si>
  <si>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</si>
  <si>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</si>
  <si>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</si>
  <si>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</si>
  <si>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</si>
  <si>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</si>
  <si>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</si>
  <si>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</si>
  <si>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</si>
  <si>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</si>
  <si>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</si>
  <si>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</si>
  <si>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</si>
  <si>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</si>
  <si>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</si>
  <si>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</si>
  <si>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</si>
  <si>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</si>
  <si>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</si>
  <si>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</si>
  <si>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</si>
  <si>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</si>
  <si>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</si>
  <si>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</si>
  <si>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</si>
  <si>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</si>
  <si>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</si>
  <si>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</si>
  <si>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</si>
  <si>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</si>
  <si>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</si>
  <si>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</si>
  <si>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</si>
  <si>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</si>
  <si>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</si>
  <si>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</si>
  <si>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</si>
  <si>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</si>
  <si>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</si>
  <si>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</si>
  <si>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</si>
  <si>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</si>
  <si>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</si>
  <si>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</si>
  <si>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</si>
  <si>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</si>
  <si>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</si>
  <si>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</si>
  <si>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</si>
  <si>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</si>
  <si>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</si>
  <si>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</si>
  <si>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</si>
  <si>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</si>
  <si>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</si>
  <si>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</si>
  <si>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</si>
  <si>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</si>
  <si>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</si>
  <si>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</si>
  <si>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</si>
  <si>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</si>
  <si>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</si>
  <si>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</si>
  <si>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</si>
  <si>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</si>
  <si>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</si>
  <si>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</si>
  <si>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</si>
  <si>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</si>
  <si>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</si>
  <si>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</si>
  <si>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</si>
  <si>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</si>
  <si>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</si>
  <si>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</si>
  <si>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</si>
  <si>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</si>
  <si>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</si>
  <si>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</si>
  <si>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</si>
  <si>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</si>
  <si>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</si>
  <si>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</si>
  <si>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</si>
  <si>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</si>
  <si>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</si>
  <si>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</si>
  <si>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</si>
  <si>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</si>
  <si>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</si>
  <si>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</si>
  <si>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</si>
  <si>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</si>
  <si>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</si>
  <si>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</si>
  <si>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</si>
  <si>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</si>
  <si>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</si>
  <si>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</si>
  <si>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</si>
  <si>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</si>
  <si>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</si>
  <si>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</si>
  <si>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</si>
  <si>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</si>
  <si>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</si>
  <si>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</si>
  <si>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</si>
  <si>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</si>
  <si>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</si>
  <si>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</si>
  <si>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</si>
  <si>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</si>
  <si>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</si>
  <si>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</si>
  <si>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</si>
  <si>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</si>
  <si>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</si>
  <si>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</si>
  <si>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</si>
  <si>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</si>
  <si>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</si>
  <si>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</si>
  <si>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</si>
  <si>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</si>
  <si>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</si>
  <si>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</si>
  <si>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</si>
  <si>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</si>
  <si>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</si>
  <si>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</si>
  <si>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</si>
  <si>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</si>
  <si>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</si>
  <si>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</si>
  <si>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</si>
  <si>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</si>
  <si>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</si>
  <si>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</si>
  <si>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</si>
  <si>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</si>
  <si>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</si>
  <si>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</si>
  <si>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</si>
  <si>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</si>
  <si>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</si>
  <si>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</si>
  <si>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</si>
  <si>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</si>
  <si>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</si>
  <si>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</si>
  <si>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</si>
  <si>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</si>
  <si>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</si>
  <si>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</si>
  <si>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</si>
  <si>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</si>
  <si>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</si>
  <si>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</si>
  <si>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</si>
  <si>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</si>
  <si>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</si>
  <si>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</si>
  <si>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</si>
  <si>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</si>
  <si>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</si>
  <si>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</si>
  <si>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</si>
  <si>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</si>
  <si>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</si>
  <si>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</si>
  <si>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</si>
  <si>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</si>
  <si>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</si>
  <si>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</si>
  <si>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</si>
  <si>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</si>
  <si>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</si>
  <si>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</si>
  <si>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</si>
  <si>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</si>
  <si>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</si>
  <si>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</si>
  <si>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</si>
  <si>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</si>
  <si>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</si>
  <si>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</si>
  <si>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</si>
  <si>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</si>
  <si>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</si>
  <si>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</si>
  <si>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</si>
  <si>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</si>
  <si>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</si>
  <si>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</si>
  <si>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</si>
  <si>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</si>
  <si>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</si>
  <si>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</si>
  <si>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</si>
  <si>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</si>
  <si>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</si>
  <si>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</si>
  <si>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</si>
  <si>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</si>
  <si>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</si>
  <si>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</si>
  <si>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</si>
  <si>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</si>
  <si>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</si>
  <si>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</si>
  <si>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</si>
  <si>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</si>
  <si>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</si>
  <si>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</si>
  <si>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</si>
  <si>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</si>
  <si>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</si>
  <si>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</si>
  <si>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</si>
  <si>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</si>
  <si>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</si>
  <si>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</si>
  <si>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</si>
  <si>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</si>
  <si>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</si>
  <si>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</si>
  <si>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</si>
  <si>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</si>
  <si>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</si>
  <si>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</si>
  <si>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</si>
  <si>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</si>
  <si>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</si>
  <si>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</si>
  <si>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</si>
  <si>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</si>
  <si>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</si>
  <si>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</si>
  <si>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</si>
  <si>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</si>
  <si>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</si>
  <si>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</si>
  <si>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</si>
  <si>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</si>
  <si>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</si>
  <si>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</si>
  <si>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</si>
  <si>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</si>
  <si>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</si>
  <si>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</si>
  <si>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</si>
  <si>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</si>
  <si>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</si>
  <si>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</si>
  <si>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</si>
  <si>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</si>
  <si>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</si>
  <si>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</si>
  <si>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</si>
  <si>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</si>
  <si>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</si>
  <si>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</si>
  <si>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</si>
  <si>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</si>
  <si>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</si>
  <si>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</si>
  <si>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</si>
  <si>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</si>
  <si>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</si>
  <si>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</si>
  <si>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</si>
  <si>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</si>
  <si>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</si>
  <si>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</si>
  <si>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</si>
  <si>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</si>
  <si>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</si>
  <si>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</si>
  <si>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</si>
  <si>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</si>
  <si>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</si>
  <si>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</si>
  <si>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</si>
  <si>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</si>
  <si>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</si>
  <si>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</si>
  <si>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</si>
  <si>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</si>
  <si>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</si>
  <si>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</si>
  <si>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</si>
  <si>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</si>
  <si>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</si>
  <si>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</si>
  <si>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</si>
  <si>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</si>
  <si>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</si>
  <si>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</si>
  <si>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</si>
  <si>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</si>
  <si>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</si>
  <si>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</si>
  <si>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</si>
  <si>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</si>
  <si>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</si>
  <si>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</si>
  <si>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</si>
  <si>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</si>
  <si>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</si>
  <si>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</si>
  <si>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</si>
  <si>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</si>
  <si>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</si>
  <si>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</si>
  <si>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</si>
  <si>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</si>
  <si>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</si>
  <si>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</si>
  <si>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</si>
  <si>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</si>
  <si>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</si>
  <si>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</si>
  <si>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</si>
  <si>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</si>
  <si>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</si>
  <si>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</si>
  <si>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</si>
  <si>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</si>
  <si>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</si>
  <si>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</si>
  <si>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</si>
  <si>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</si>
  <si>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</si>
  <si>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</si>
  <si>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</si>
  <si>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</si>
  <si>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</si>
  <si>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</si>
  <si>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</si>
  <si>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</si>
  <si>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</si>
  <si>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</si>
  <si>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</si>
  <si>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</si>
  <si>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</si>
  <si>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</si>
  <si>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</si>
  <si>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</si>
  <si>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</si>
  <si>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</si>
  <si>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</si>
  <si>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</si>
  <si>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</si>
  <si>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</si>
  <si>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</si>
  <si>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</si>
  <si>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</si>
  <si>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</si>
  <si>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</si>
  <si>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</si>
  <si>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</si>
  <si>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</si>
  <si>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</si>
  <si>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</si>
  <si>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</si>
  <si>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</si>
  <si>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</si>
  <si>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</si>
  <si>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</si>
  <si>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</si>
  <si>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</si>
  <si>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</si>
  <si>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</si>
  <si>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</si>
  <si>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</si>
  <si>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</si>
  <si>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</si>
  <si>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</si>
  <si>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</si>
  <si>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</si>
  <si>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</si>
  <si>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</si>
  <si>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</si>
  <si>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</si>
  <si>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</si>
  <si>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</si>
  <si>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</si>
  <si>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</si>
  <si>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</si>
  <si>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</si>
  <si>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</si>
  <si>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</si>
  <si>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</si>
  <si>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</si>
  <si>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</si>
  <si>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</si>
  <si>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</si>
  <si>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</si>
  <si>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</si>
  <si>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</si>
  <si>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</si>
  <si>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</si>
  <si>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</si>
  <si>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</si>
  <si>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</si>
  <si>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</si>
  <si>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</si>
  <si>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</si>
  <si>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</si>
  <si>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</si>
  <si>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</si>
  <si>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</si>
  <si>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</si>
  <si>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</si>
  <si>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</si>
  <si>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</si>
  <si>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</si>
  <si>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</si>
  <si>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</si>
  <si>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</si>
  <si>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</si>
  <si>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</si>
  <si>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</si>
  <si>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</si>
  <si>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</si>
  <si>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</si>
  <si>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</si>
  <si>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</si>
  <si>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</si>
  <si>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</si>
  <si>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</si>
  <si>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</si>
  <si>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</si>
  <si>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</si>
  <si>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</si>
  <si>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</si>
  <si>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</si>
  <si>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</si>
  <si>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</si>
  <si>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</si>
  <si>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</si>
  <si>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</si>
  <si>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</si>
  <si>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</si>
  <si>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</si>
  <si>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</si>
  <si>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</si>
  <si>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</si>
  <si>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</si>
  <si>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</si>
  <si>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</si>
  <si>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</si>
  <si>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</si>
  <si>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</si>
  <si>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</si>
  <si>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</si>
  <si>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</si>
  <si>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</si>
  <si>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</si>
  <si>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</si>
  <si>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</si>
  <si>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</si>
  <si>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</si>
  <si>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</si>
  <si>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</si>
  <si>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</si>
  <si>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</si>
  <si>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</si>
  <si>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</si>
  <si>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</si>
  <si>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</si>
  <si>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</si>
  <si>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</si>
  <si>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</si>
  <si>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</si>
  <si>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</si>
  <si>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</si>
  <si>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</si>
  <si>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</si>
  <si>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</si>
  <si>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</si>
  <si>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</si>
  <si>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</si>
  <si>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</si>
  <si>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</si>
  <si>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</si>
  <si>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</si>
  <si>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</si>
  <si>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</si>
  <si>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</si>
  <si>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</si>
  <si>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</si>
  <si>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</si>
  <si>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</si>
  <si>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</si>
  <si>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</si>
  <si>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</si>
  <si>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</si>
  <si>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</si>
  <si>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</si>
  <si>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</si>
  <si>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</si>
  <si>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</si>
  <si>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</si>
  <si>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</si>
  <si>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</si>
  <si>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</si>
  <si>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</si>
  <si>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</si>
  <si>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</si>
  <si>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</si>
  <si>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</si>
  <si>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</si>
  <si>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</si>
  <si>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</si>
  <si>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</si>
  <si>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</si>
  <si>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</si>
  <si>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</si>
  <si>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</si>
  <si>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</si>
  <si>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</si>
  <si>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</si>
  <si>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</si>
  <si>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</si>
  <si>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</si>
  <si>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</si>
  <si>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</si>
  <si>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</si>
  <si>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</si>
  <si>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</si>
  <si>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</si>
  <si>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</si>
  <si>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</si>
  <si>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</si>
  <si>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</si>
  <si>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</si>
  <si>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</si>
  <si>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</si>
  <si>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</si>
  <si>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</si>
  <si>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</si>
  <si>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</si>
  <si>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</si>
  <si>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</si>
  <si>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</si>
  <si>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</si>
  <si>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</si>
  <si>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</si>
  <si>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</si>
  <si>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</si>
  <si>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</si>
  <si>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</si>
  <si>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</si>
  <si>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</si>
  <si>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</si>
  <si>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</si>
  <si>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</si>
  <si>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</si>
  <si>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</si>
  <si>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</si>
  <si>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</si>
  <si>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</si>
  <si>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</si>
  <si>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</si>
  <si>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</si>
  <si>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</si>
  <si>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</si>
  <si>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</si>
  <si>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</si>
  <si>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</si>
  <si>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</si>
  <si>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</si>
  <si>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</si>
  <si>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</si>
  <si>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</si>
  <si>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</si>
  <si>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</si>
  <si>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</si>
  <si>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</si>
  <si>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</si>
  <si>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</si>
  <si>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</si>
  <si>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</si>
  <si>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</si>
  <si>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</si>
  <si>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</si>
  <si>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</si>
  <si>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</si>
  <si>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</si>
  <si>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</si>
  <si>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</si>
  <si>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</si>
  <si>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</si>
  <si>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</si>
  <si>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</si>
  <si>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</si>
  <si>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</si>
  <si>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</si>
  <si>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</si>
  <si>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</si>
  <si>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</si>
  <si>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</si>
  <si>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</si>
  <si>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</si>
  <si>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</si>
  <si>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</si>
  <si>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</si>
  <si>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</si>
  <si>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</si>
  <si>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</si>
  <si>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</si>
  <si>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</si>
  <si>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</si>
  <si>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</si>
  <si>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</si>
  <si>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</si>
  <si>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</si>
  <si>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</si>
  <si>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</si>
  <si>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</si>
  <si>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</si>
  <si>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</si>
  <si>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</si>
  <si>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</si>
  <si>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</si>
  <si>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</si>
  <si>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</si>
  <si>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</si>
  <si>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</si>
  <si>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</si>
  <si>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</si>
  <si>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</si>
  <si>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</si>
  <si>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</si>
  <si>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</si>
  <si>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</si>
  <si>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</si>
  <si>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</si>
  <si>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</si>
  <si>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</si>
  <si>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</si>
  <si>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</si>
  <si>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</si>
  <si>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</si>
  <si>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</si>
  <si>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</si>
  <si>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</si>
  <si>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</si>
  <si>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</si>
  <si>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</si>
  <si>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</si>
  <si>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</si>
  <si>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</si>
  <si>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</si>
  <si>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</si>
  <si>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</si>
  <si>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</si>
  <si>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</si>
  <si>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</si>
  <si>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</si>
  <si>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</si>
  <si>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</si>
  <si>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</si>
  <si>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</si>
  <si>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</si>
  <si>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</si>
  <si>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</si>
  <si>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</si>
  <si>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</si>
  <si>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</si>
  <si>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</si>
  <si>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</si>
  <si>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</si>
  <si>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</si>
  <si>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</si>
  <si>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</si>
  <si>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</si>
  <si>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</si>
  <si>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</si>
  <si>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</si>
  <si>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</si>
  <si>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</si>
  <si>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</si>
  <si>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</si>
  <si>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</si>
  <si>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</si>
  <si>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</si>
  <si>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</si>
  <si>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</si>
  <si>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</si>
  <si>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</si>
  <si>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</si>
  <si>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</si>
  <si>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</si>
  <si>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</si>
  <si>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</si>
  <si>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</si>
  <si>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</si>
  <si>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</si>
  <si>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</si>
  <si>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</si>
  <si>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</si>
  <si>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</si>
  <si>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</si>
  <si>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</si>
  <si>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</si>
  <si>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</si>
  <si>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</si>
  <si>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</si>
  <si>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</si>
  <si>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</si>
  <si>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</si>
  <si>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</si>
  <si>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</si>
  <si>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</si>
  <si>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</si>
  <si>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</si>
  <si>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</si>
  <si>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</si>
  <si>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</si>
  <si>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</si>
  <si>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</si>
  <si>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</si>
  <si>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</si>
  <si>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</si>
  <si>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</si>
  <si>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</si>
  <si>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</si>
  <si>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</si>
  <si>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</si>
  <si>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</si>
  <si>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</si>
  <si>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</si>
  <si>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</si>
  <si>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</si>
  <si>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</si>
  <si>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</si>
  <si>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</si>
  <si>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</si>
  <si>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</si>
  <si>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</si>
  <si>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</si>
  <si>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</si>
  <si>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</si>
  <si>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</si>
  <si>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</si>
  <si>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</si>
  <si>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</si>
  <si>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</si>
  <si>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</si>
  <si>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</si>
  <si>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</si>
  <si>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</si>
  <si>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</si>
  <si>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</si>
  <si>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</si>
  <si>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</si>
  <si>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</si>
  <si>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</si>
  <si>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</si>
  <si>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</si>
  <si>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</si>
  <si>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</si>
  <si>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</si>
  <si>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</si>
  <si>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</si>
  <si>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</si>
  <si>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</si>
  <si>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</si>
  <si>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</si>
  <si>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</si>
  <si>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</si>
  <si>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</si>
  <si>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</si>
  <si>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</si>
  <si>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</si>
  <si>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</si>
  <si>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</si>
  <si>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</si>
  <si>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</si>
  <si>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</si>
  <si>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</si>
  <si>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</si>
  <si>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</si>
  <si>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</si>
  <si>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</si>
  <si>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</si>
  <si>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</si>
  <si>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</si>
  <si>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</si>
  <si>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</si>
  <si>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</si>
  <si>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</si>
  <si>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</si>
  <si>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</si>
  <si>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</si>
  <si>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</si>
  <si>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</si>
  <si>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</si>
  <si>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</si>
  <si>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</si>
  <si>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</si>
  <si>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</si>
  <si>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</si>
  <si>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</si>
  <si>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</si>
  <si>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</si>
  <si>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</si>
  <si>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</si>
  <si>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</si>
  <si>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</si>
  <si>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</si>
  <si>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</si>
  <si>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</si>
  <si>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</si>
  <si>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</si>
  <si>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</si>
  <si>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</si>
  <si>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</si>
  <si>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</si>
  <si>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</si>
  <si>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</si>
  <si>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</si>
  <si>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</si>
  <si>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</si>
  <si>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</si>
  <si>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</si>
  <si>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</si>
  <si>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</si>
  <si>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</si>
  <si>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</si>
  <si>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</si>
  <si>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</si>
  <si>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</si>
  <si>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</si>
  <si>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</si>
  <si>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</si>
  <si>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</si>
  <si>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</si>
  <si>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</si>
  <si>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</si>
  <si>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</si>
  <si>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</si>
  <si>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</si>
  <si>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</si>
  <si>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</si>
  <si>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</si>
  <si>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</si>
  <si>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</si>
  <si>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</si>
  <si>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</si>
  <si>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</si>
  <si>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</si>
  <si>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</si>
  <si>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</si>
  <si>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</si>
  <si>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</si>
  <si>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</si>
  <si>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</si>
  <si>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</si>
  <si>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</si>
  <si>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</si>
  <si>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</si>
  <si>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</si>
  <si>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</si>
  <si>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</si>
  <si>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</si>
  <si>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</si>
  <si>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</si>
  <si>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</si>
  <si>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</si>
  <si>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</si>
  <si>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</si>
  <si>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</si>
  <si>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</si>
  <si>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</si>
  <si>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</si>
  <si>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</si>
  <si>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</si>
  <si>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</si>
  <si>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</si>
  <si>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</si>
  <si>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</si>
  <si>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</si>
  <si>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</si>
  <si>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</si>
  <si>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</si>
  <si>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</si>
  <si>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</si>
  <si>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</si>
  <si>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</si>
  <si>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</si>
  <si>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</si>
  <si>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</si>
  <si>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</si>
  <si>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</si>
  <si>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</si>
  <si>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</si>
  <si>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</si>
  <si>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</si>
  <si>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</si>
  <si>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</si>
  <si>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</si>
  <si>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</si>
  <si>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</si>
  <si>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</si>
  <si>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</si>
  <si>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</si>
  <si>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</si>
  <si>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</si>
  <si>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</si>
  <si>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</si>
  <si>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</si>
  <si>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</si>
  <si>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</si>
  <si>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</si>
  <si>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</si>
  <si>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</si>
  <si>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</si>
  <si>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</si>
  <si>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</si>
  <si>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</si>
  <si>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</si>
  <si>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</si>
  <si>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</si>
  <si>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</si>
  <si>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</si>
  <si>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</si>
  <si>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</si>
  <si>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</si>
  <si>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</si>
  <si>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</si>
  <si>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</si>
  <si>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</si>
  <si>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</si>
  <si>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</si>
  <si>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</si>
  <si>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</si>
  <si>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</si>
  <si>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</si>
  <si>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</si>
  <si>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</si>
  <si>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</si>
  <si>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</si>
  <si>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</si>
  <si>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</si>
  <si>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</si>
  <si>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</si>
  <si>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</si>
  <si>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</si>
  <si>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</si>
  <si>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</si>
  <si>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</si>
  <si>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</si>
  <si>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</si>
  <si>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</si>
  <si>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</si>
  <si>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</si>
  <si>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</si>
  <si>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</si>
  <si>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</si>
  <si>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</si>
  <si>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</si>
  <si>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</si>
  <si>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</si>
  <si>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</si>
  <si>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</si>
  <si>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</si>
  <si>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</si>
  <si>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</si>
  <si>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</si>
  <si>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</si>
  <si>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</si>
  <si>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</si>
  <si>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</si>
  <si>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</si>
  <si>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</si>
  <si>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</si>
  <si>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</si>
  <si>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</si>
  <si>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</si>
  <si>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</si>
  <si>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</si>
  <si>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</si>
  <si>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</si>
  <si>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</si>
  <si>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</si>
  <si>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</si>
  <si>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</si>
  <si>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</si>
  <si>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</si>
  <si>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</si>
  <si>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</si>
  <si>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</si>
  <si>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</si>
  <si>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</si>
  <si>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</si>
  <si>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</si>
  <si>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</si>
  <si>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</si>
  <si>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</si>
  <si>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</si>
  <si>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</si>
  <si>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</si>
  <si>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</si>
  <si>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</si>
  <si>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</si>
  <si>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</si>
  <si>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</si>
  <si>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</si>
  <si>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</si>
  <si>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</si>
  <si>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</si>
  <si>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</si>
  <si>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</si>
  <si>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</si>
  <si>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</si>
  <si>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</si>
  <si>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</si>
  <si>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</si>
  <si>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</si>
  <si>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</si>
  <si>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</si>
  <si>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</si>
  <si>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</si>
  <si>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</si>
  <si>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</si>
  <si>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</si>
  <si>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</si>
  <si>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</si>
  <si>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</si>
  <si>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</si>
  <si>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</si>
  <si>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</si>
  <si>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</si>
  <si>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</si>
  <si>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</si>
  <si>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</si>
  <si>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</si>
  <si>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</si>
  <si>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</si>
  <si>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</si>
  <si>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</si>
  <si>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</si>
  <si>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</si>
  <si>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</si>
  <si>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</si>
  <si>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</si>
  <si>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</si>
  <si>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</si>
  <si>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</si>
  <si>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</si>
  <si>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</si>
  <si>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</si>
  <si>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</si>
  <si>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</si>
  <si>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</si>
  <si>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</si>
  <si>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</si>
  <si>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</si>
  <si>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</si>
  <si>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</si>
  <si>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</si>
  <si>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</si>
  <si>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</si>
  <si>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</si>
  <si>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</si>
  <si>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</si>
  <si>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</si>
  <si>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</si>
  <si>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</si>
  <si>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</si>
  <si>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</si>
  <si>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</si>
  <si>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</si>
  <si>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</si>
  <si>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</si>
  <si>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</si>
  <si>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</si>
  <si>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</si>
  <si>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</si>
  <si>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</si>
  <si>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</si>
  <si>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</si>
  <si>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</si>
  <si>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</si>
  <si>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</si>
  <si>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</si>
  <si>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</si>
  <si>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</si>
  <si>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</si>
  <si>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</si>
  <si>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</si>
  <si>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</si>
  <si>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</si>
  <si>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</si>
  <si>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</si>
  <si>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</si>
  <si>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</si>
  <si>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</si>
  <si>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</si>
  <si>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</si>
  <si>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</si>
  <si>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</si>
  <si>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</si>
  <si>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</si>
  <si>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</si>
  <si>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</si>
  <si>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</si>
  <si>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</si>
  <si>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</si>
  <si>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</si>
  <si>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</si>
  <si>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</si>
  <si>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</si>
  <si>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</si>
  <si>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</si>
  <si>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</si>
  <si>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</si>
  <si>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</si>
  <si>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</si>
  <si>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</si>
  <si>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</si>
  <si>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</si>
  <si>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</si>
  <si>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</si>
  <si>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</si>
  <si>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</si>
  <si>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</si>
  <si>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</si>
  <si>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</si>
  <si>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</si>
  <si>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</si>
  <si>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</si>
  <si>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</si>
  <si>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</si>
  <si>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</si>
  <si>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</si>
  <si>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</si>
  <si>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</si>
  <si>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</si>
  <si>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</si>
  <si>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</si>
  <si>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</si>
  <si>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</si>
  <si>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</si>
  <si>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</si>
  <si>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</si>
  <si>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</si>
  <si>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</si>
  <si>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</si>
  <si>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</si>
  <si>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</si>
  <si>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</si>
  <si>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</si>
  <si>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</si>
  <si>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</si>
  <si>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</si>
  <si>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</si>
  <si>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</si>
  <si>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</si>
  <si>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</si>
  <si>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</si>
  <si>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</si>
  <si>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</si>
  <si>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</si>
  <si>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</si>
  <si>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</si>
  <si>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</si>
  <si>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</si>
  <si>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</si>
  <si>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</si>
  <si>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</si>
  <si>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</si>
  <si>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</si>
  <si>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</si>
  <si>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</si>
  <si>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</si>
  <si>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</si>
  <si>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</si>
  <si>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</si>
  <si>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</si>
  <si>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</si>
  <si>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</si>
  <si>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</si>
  <si>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</si>
  <si>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</si>
  <si>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</si>
  <si>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</si>
  <si>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</si>
  <si>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</si>
  <si>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</si>
  <si>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</si>
  <si>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</si>
  <si>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</si>
  <si>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</si>
  <si>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</si>
  <si>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</si>
  <si>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</si>
  <si>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</si>
  <si>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</si>
  <si>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</si>
  <si>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</si>
  <si>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</si>
  <si>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</si>
  <si>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</si>
  <si>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</si>
  <si>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</si>
  <si>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</si>
  <si>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</si>
  <si>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</si>
  <si>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</si>
  <si>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</si>
  <si>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</si>
  <si>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</si>
  <si>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</si>
  <si>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</si>
  <si>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</si>
  <si>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</si>
  <si>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</si>
  <si>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</si>
  <si>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</si>
  <si>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</si>
  <si>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</si>
  <si>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</si>
  <si>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</si>
  <si>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</si>
  <si>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</si>
  <si>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</si>
  <si>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</si>
  <si>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</si>
  <si>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</si>
  <si>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</si>
  <si>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</si>
  <si>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</si>
  <si>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</si>
  <si>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</si>
  <si>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</si>
  <si>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</si>
  <si>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</si>
  <si>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</si>
  <si>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</si>
  <si>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</si>
  <si>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</si>
  <si>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</si>
  <si>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</si>
  <si>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</si>
  <si>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</si>
  <si>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</si>
  <si>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</si>
  <si>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</si>
  <si>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</si>
  <si>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</si>
  <si>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</si>
  <si>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</si>
  <si>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</si>
  <si>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</si>
  <si>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</si>
  <si>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</si>
  <si>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</si>
  <si>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</si>
  <si>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</si>
  <si>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</si>
  <si>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</si>
  <si>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</si>
  <si>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</si>
  <si>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</si>
  <si>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</si>
  <si>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</si>
  <si>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</si>
  <si>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</si>
  <si>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</si>
  <si>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</si>
  <si>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</si>
  <si>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</si>
  <si>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</si>
  <si>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</si>
  <si>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</si>
  <si>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</si>
  <si>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</si>
  <si>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</si>
  <si>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</si>
  <si>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</si>
  <si>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</si>
  <si>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</si>
  <si>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</si>
  <si>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</si>
  <si>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</si>
  <si>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</si>
  <si>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</si>
  <si>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</si>
  <si>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</si>
  <si>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</si>
  <si>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</si>
  <si>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</si>
  <si>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</si>
  <si>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</si>
  <si>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</si>
  <si>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</si>
  <si>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</si>
  <si>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</si>
  <si>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</si>
  <si>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</si>
  <si>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</si>
  <si>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</si>
  <si>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</si>
  <si>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</si>
  <si>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</si>
  <si>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</si>
  <si>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</si>
  <si>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</si>
  <si>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</si>
  <si>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</si>
  <si>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</si>
  <si>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</si>
  <si>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</si>
  <si>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</si>
  <si>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</si>
  <si>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</si>
  <si>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</si>
  <si>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</si>
  <si>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</si>
  <si>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</si>
  <si>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</si>
  <si>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</si>
  <si>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</si>
  <si>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</si>
  <si>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</si>
  <si>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</si>
  <si>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</si>
  <si>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</si>
  <si>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</si>
  <si>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</si>
  <si>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</si>
  <si>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</si>
  <si>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</si>
  <si>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</si>
  <si>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</si>
  <si>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</si>
  <si>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</si>
  <si>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</si>
  <si>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</si>
  <si>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</si>
  <si>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</si>
  <si>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</si>
  <si>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</si>
  <si>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</si>
  <si>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</si>
  <si>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</si>
  <si>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</si>
  <si>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</si>
  <si>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</si>
  <si>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</si>
  <si>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</si>
  <si>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</si>
  <si>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</si>
  <si>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</si>
  <si>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</si>
  <si>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</si>
  <si>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</si>
  <si>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</si>
  <si>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</si>
  <si>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</si>
  <si>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</si>
  <si>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</si>
  <si>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</si>
  <si>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</si>
  <si>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</si>
  <si>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</si>
  <si>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</si>
  <si>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</si>
  <si>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</si>
  <si>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</si>
  <si>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</si>
  <si>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</si>
  <si>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</si>
  <si>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</si>
  <si>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</si>
  <si>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</si>
  <si>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</si>
  <si>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</si>
  <si>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</si>
  <si>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</si>
  <si>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</si>
  <si>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</si>
  <si>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</si>
  <si>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</si>
  <si>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</si>
  <si>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</si>
  <si>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</si>
  <si>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</si>
  <si>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</si>
  <si>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</si>
  <si>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</si>
  <si>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</si>
  <si>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</si>
  <si>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</si>
  <si>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</si>
  <si>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</si>
  <si>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</si>
  <si>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</si>
  <si>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</si>
  <si>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</si>
  <si>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</si>
  <si>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</si>
  <si>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</si>
  <si>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</si>
  <si>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</si>
  <si>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</si>
  <si>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</si>
  <si>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</si>
  <si>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</si>
  <si>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</si>
  <si>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</si>
  <si>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</si>
  <si>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</si>
  <si>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</si>
  <si>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</si>
  <si>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</si>
  <si>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</si>
  <si>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</si>
  <si>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</si>
  <si>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</si>
  <si>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</si>
  <si>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</si>
  <si>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</si>
  <si>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</si>
  <si>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</si>
  <si>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</si>
  <si>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</si>
  <si>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</si>
  <si>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</si>
  <si>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</si>
  <si>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</si>
  <si>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</si>
  <si>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</si>
  <si>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</si>
  <si>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</si>
  <si>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</si>
  <si>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</si>
  <si>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</si>
  <si>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</si>
  <si>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</si>
  <si>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</si>
  <si>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</si>
  <si>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</si>
  <si>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</si>
  <si>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</si>
  <si>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</si>
  <si>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</si>
  <si>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</si>
  <si>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</si>
  <si>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</si>
  <si>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</si>
  <si>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</si>
  <si>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</si>
  <si>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</si>
  <si>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</si>
  <si>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</si>
  <si>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</si>
  <si>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</si>
  <si>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</si>
  <si>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</si>
  <si>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</si>
  <si>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</si>
  <si>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</si>
  <si>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</si>
  <si>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</si>
  <si>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</si>
  <si>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</si>
  <si>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</si>
  <si>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</si>
  <si>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</si>
  <si>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</si>
  <si>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</si>
  <si>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</si>
  <si>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</si>
  <si>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</si>
  <si>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</si>
  <si>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</si>
  <si>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</si>
  <si>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</si>
  <si>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</si>
  <si>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</si>
  <si>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</si>
  <si>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</si>
  <si>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</si>
  <si>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</si>
  <si>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</si>
  <si>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</si>
  <si>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</si>
  <si>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</si>
  <si>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</si>
  <si>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</si>
  <si>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</si>
  <si>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</si>
  <si>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</si>
  <si>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</si>
  <si>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</si>
  <si>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</si>
  <si>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</si>
  <si>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</si>
  <si>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</si>
  <si>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</si>
  <si>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</si>
  <si>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</si>
  <si>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</si>
  <si>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</si>
  <si>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</si>
  <si>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</si>
  <si>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</si>
  <si>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</si>
  <si>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</si>
  <si>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</si>
  <si>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</si>
  <si>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</si>
  <si>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</si>
  <si>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</si>
  <si>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</si>
  <si>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</si>
  <si>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</si>
  <si>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</si>
  <si>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</si>
  <si>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</si>
  <si>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</si>
  <si>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</si>
  <si>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</si>
  <si>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</si>
  <si>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</si>
  <si>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</si>
  <si>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</si>
  <si>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</si>
  <si>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</si>
  <si>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</si>
  <si>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</si>
  <si>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</si>
  <si>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</si>
  <si>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</si>
  <si>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</si>
  <si>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</si>
  <si>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</si>
  <si>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</si>
  <si>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</si>
  <si>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</si>
  <si>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</si>
  <si>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</si>
  <si>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</si>
  <si>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</si>
  <si>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</si>
  <si>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</si>
  <si>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</si>
  <si>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</si>
  <si>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</si>
  <si>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</si>
  <si>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</si>
  <si>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</si>
  <si>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</si>
  <si>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</si>
  <si>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</si>
  <si>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</si>
  <si>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</si>
  <si>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</si>
  <si>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</si>
  <si>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</si>
  <si>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</si>
  <si>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</si>
  <si>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</si>
  <si>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</si>
  <si>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</si>
  <si>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</si>
  <si>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</si>
  <si>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</si>
  <si>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</si>
  <si>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</si>
  <si>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</si>
  <si>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</si>
  <si>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</si>
  <si>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</si>
  <si>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</si>
  <si>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</si>
  <si>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</si>
  <si>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</si>
  <si>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</si>
  <si>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</si>
  <si>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</si>
  <si>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</si>
  <si>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</si>
  <si>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</si>
  <si>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</si>
  <si>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</si>
  <si>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</si>
  <si>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</si>
  <si>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</si>
  <si>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</si>
  <si>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</si>
  <si>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</si>
  <si>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</si>
  <si>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</si>
  <si>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</si>
  <si>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</si>
  <si>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</si>
  <si>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</si>
  <si>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</si>
  <si>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</si>
  <si>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</si>
  <si>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</si>
  <si>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</si>
  <si>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</si>
  <si>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</si>
  <si>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</si>
  <si>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</si>
  <si>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</si>
  <si>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</si>
  <si>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</si>
  <si>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</si>
  <si>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</si>
  <si>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</si>
  <si>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</si>
  <si>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</si>
  <si>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</si>
  <si>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</si>
  <si>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</si>
  <si>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</si>
  <si>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</si>
  <si>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</si>
  <si>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</si>
  <si>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</si>
  <si>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</si>
  <si>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</si>
  <si>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</si>
  <si>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</si>
  <si>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</si>
  <si>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</si>
  <si>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</si>
  <si>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</si>
  <si>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</si>
  <si>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</si>
  <si>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</si>
  <si>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</si>
  <si>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</si>
  <si>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</si>
  <si>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</si>
  <si>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</si>
  <si>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</si>
  <si>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</si>
  <si>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</si>
  <si>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</si>
  <si>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</si>
  <si>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</si>
  <si>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</si>
  <si>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</si>
  <si>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</si>
  <si>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</si>
  <si>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</si>
  <si>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</si>
  <si>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</si>
  <si>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</si>
  <si>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</si>
  <si>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</si>
  <si>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</si>
  <si>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</si>
  <si>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</si>
  <si>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</si>
  <si>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</si>
  <si>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</si>
  <si>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</si>
  <si>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</si>
  <si>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</si>
  <si>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</si>
  <si>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</si>
  <si>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</si>
  <si>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</si>
  <si>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</si>
  <si>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</si>
  <si>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</si>
  <si>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</si>
  <si>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</si>
  <si>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</si>
  <si>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</si>
  <si>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</si>
  <si>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</si>
  <si>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</si>
  <si>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</si>
  <si>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</si>
  <si>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</si>
  <si>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</si>
  <si>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</si>
  <si>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</si>
  <si>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</si>
  <si>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</si>
  <si>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</si>
  <si>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</si>
  <si>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</si>
  <si>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</si>
  <si>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</si>
  <si>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</si>
  <si>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</si>
  <si>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</si>
  <si>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</si>
  <si>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</si>
  <si>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</si>
  <si>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</si>
  <si>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</si>
  <si>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</si>
  <si>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</si>
  <si>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</si>
  <si>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</si>
  <si>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</si>
  <si>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</si>
  <si>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</si>
  <si>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</si>
  <si>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</si>
  <si>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</si>
  <si>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</si>
  <si>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</si>
  <si>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</si>
  <si>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</si>
  <si>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</si>
  <si>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</si>
  <si>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</si>
  <si>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</si>
  <si>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</si>
  <si>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</si>
  <si>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</si>
  <si>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</si>
  <si>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</si>
  <si>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</si>
  <si>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</si>
  <si>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</si>
  <si>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</si>
  <si>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</si>
  <si>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</si>
  <si>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</si>
  <si>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</si>
  <si>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</si>
  <si>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</si>
  <si>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</si>
  <si>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</si>
  <si>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</si>
  <si>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</si>
  <si>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</si>
  <si>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</si>
  <si>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</si>
  <si>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</si>
  <si>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</si>
  <si>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</si>
  <si>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</si>
  <si>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</si>
  <si>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</si>
  <si>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</si>
  <si>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</si>
  <si>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</si>
  <si>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</si>
  <si>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</si>
  <si>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</si>
  <si>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</si>
  <si>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</si>
  <si>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</si>
  <si>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</si>
  <si>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</si>
  <si>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</si>
  <si>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</si>
  <si>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</si>
  <si>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</si>
  <si>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</si>
  <si>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</si>
  <si>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</si>
  <si>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</si>
  <si>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</si>
  <si>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</si>
  <si>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</si>
  <si>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</si>
  <si>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</si>
  <si>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</si>
  <si>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</si>
  <si>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</si>
  <si>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</si>
  <si>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</si>
  <si>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</si>
  <si>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</si>
  <si>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</si>
  <si>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</si>
  <si>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</si>
  <si>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</si>
  <si>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</si>
  <si>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</si>
  <si>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</si>
  <si>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</si>
  <si>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</si>
  <si>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</si>
  <si>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</si>
  <si>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</si>
  <si>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</si>
  <si>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</si>
  <si>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</si>
  <si>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</si>
  <si>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</si>
  <si>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</si>
  <si>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</si>
  <si>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</si>
  <si>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</si>
  <si>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</si>
  <si>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</si>
  <si>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</si>
  <si>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</si>
  <si>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</si>
  <si>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</si>
  <si>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</si>
  <si>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</si>
  <si>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</si>
  <si>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</si>
  <si>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</si>
  <si>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</si>
  <si>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</si>
  <si>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</si>
  <si>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</si>
  <si>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</si>
  <si>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</si>
  <si>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</si>
  <si>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</si>
  <si>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</si>
  <si>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</si>
  <si>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</si>
  <si>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</si>
  <si>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</si>
  <si>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</si>
  <si>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</si>
  <si>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</si>
  <si>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</si>
  <si>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</si>
  <si>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</si>
  <si>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</si>
  <si>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</si>
  <si>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</si>
  <si>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</si>
  <si>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</si>
  <si>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</si>
  <si>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</si>
  <si>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</si>
  <si>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</si>
  <si>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</si>
  <si>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</si>
  <si>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</si>
  <si>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</si>
  <si>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</si>
  <si>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</si>
  <si>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</si>
  <si>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</si>
  <si>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</si>
  <si>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</si>
  <si>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</si>
  <si>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</si>
  <si>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</si>
  <si>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</si>
  <si>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</si>
  <si>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</si>
  <si>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</si>
  <si>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</si>
  <si>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</si>
  <si>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</si>
  <si>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</si>
  <si>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</si>
  <si>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</si>
  <si>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</si>
  <si>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</si>
  <si>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</si>
  <si>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</si>
  <si>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</si>
  <si>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</si>
  <si>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</si>
  <si>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</si>
  <si>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</si>
  <si>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</si>
  <si>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</si>
  <si>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</si>
  <si>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</si>
  <si>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</si>
  <si>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</si>
  <si>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</si>
  <si>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</si>
  <si>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</si>
  <si>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</si>
  <si>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</si>
  <si>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</si>
  <si>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</si>
  <si>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</si>
  <si>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</si>
  <si>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</si>
  <si>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</si>
  <si>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</si>
  <si>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</si>
  <si>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</si>
  <si>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</si>
  <si>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</si>
  <si>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</si>
  <si>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</si>
  <si>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</si>
  <si>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</si>
  <si>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</si>
  <si>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</si>
  <si>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</si>
  <si>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</si>
  <si>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</si>
  <si>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</si>
  <si>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</si>
  <si>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</si>
  <si>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</si>
  <si>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</si>
  <si>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</si>
  <si>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</si>
  <si>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</si>
  <si>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</si>
  <si>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</si>
  <si>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</si>
  <si>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</si>
  <si>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</si>
  <si>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</si>
  <si>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</si>
  <si>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</si>
  <si>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</si>
  <si>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</si>
  <si>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</si>
  <si>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</si>
  <si>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</si>
  <si>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</si>
  <si>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</si>
  <si>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</si>
  <si>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</si>
  <si>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</si>
  <si>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</si>
  <si>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</si>
  <si>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</si>
  <si>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</si>
  <si>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</si>
  <si>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</si>
  <si>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</si>
  <si>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</si>
  <si>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</si>
  <si>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</si>
  <si>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</si>
  <si>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</si>
  <si>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</si>
  <si>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</si>
  <si>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</si>
  <si>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</si>
  <si>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</si>
  <si>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</si>
  <si>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</si>
  <si>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</si>
  <si>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</si>
  <si>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</si>
  <si>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</si>
  <si>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</si>
  <si>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</si>
  <si>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</si>
  <si>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</si>
  <si>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</si>
  <si>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</si>
  <si>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</si>
  <si>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</si>
  <si>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</si>
  <si>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</si>
  <si>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</si>
  <si>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</si>
  <si>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</si>
  <si>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</si>
  <si>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</si>
  <si>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</si>
  <si>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</si>
  <si>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</si>
  <si>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</si>
  <si>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</si>
  <si>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</si>
  <si>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</si>
  <si>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</si>
  <si>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</si>
  <si>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</si>
  <si>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</si>
  <si>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</si>
  <si>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</si>
  <si>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</si>
  <si>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</si>
  <si>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</si>
  <si>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</si>
  <si>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</si>
  <si>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</si>
  <si>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</si>
  <si>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</si>
  <si>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</si>
  <si>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</si>
  <si>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</si>
  <si>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</si>
  <si>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</si>
  <si>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</si>
  <si>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</si>
  <si>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</si>
  <si>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</si>
  <si>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</si>
  <si>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</si>
  <si>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</si>
  <si>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</si>
  <si>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</si>
  <si>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</si>
  <si>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</si>
  <si>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</si>
  <si>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</si>
  <si>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</si>
  <si>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</si>
  <si>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</si>
  <si>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</si>
  <si>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</si>
  <si>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</si>
  <si>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</si>
  <si>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</si>
  <si>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</si>
  <si>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</si>
  <si>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</si>
  <si>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</si>
  <si>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</si>
  <si>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</si>
  <si>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</si>
  <si>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</si>
  <si>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</si>
  <si>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</si>
  <si>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</si>
  <si>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</si>
  <si>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</si>
  <si>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</si>
  <si>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</si>
  <si>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</si>
  <si>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</si>
  <si>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</si>
  <si>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</si>
  <si>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</si>
  <si>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</si>
  <si>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</si>
  <si>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</si>
  <si>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</si>
  <si>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</si>
  <si>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</si>
  <si>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</si>
  <si>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</si>
  <si>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</si>
  <si>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</si>
  <si>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</si>
  <si>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</si>
  <si>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</si>
  <si>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</si>
  <si>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</si>
  <si>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</si>
  <si>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</si>
  <si>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</si>
  <si>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</si>
  <si>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</si>
  <si>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</si>
  <si>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</si>
  <si>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</si>
  <si>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</si>
  <si>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</si>
  <si>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</si>
  <si>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</si>
  <si>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</si>
  <si>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</si>
  <si>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</si>
  <si>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</si>
  <si>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</si>
  <si>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</si>
  <si>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</si>
  <si>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</si>
  <si>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</si>
  <si>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</si>
  <si>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</si>
  <si>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</si>
  <si>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</si>
  <si>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</si>
  <si>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</si>
  <si>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</si>
  <si>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</si>
  <si>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</si>
  <si>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</si>
  <si>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</si>
  <si>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</si>
  <si>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</si>
  <si>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</si>
  <si>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</si>
  <si>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</si>
  <si>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</si>
  <si>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</si>
  <si>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</si>
  <si>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</si>
  <si>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</si>
  <si>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</si>
  <si>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</si>
  <si>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</si>
  <si>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</si>
  <si>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</si>
  <si>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</si>
  <si>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</si>
  <si>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</si>
  <si>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</si>
  <si>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</si>
  <si>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</si>
  <si>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</si>
  <si>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</si>
  <si>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</si>
  <si>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</si>
  <si>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</si>
  <si>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</si>
  <si>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</si>
  <si>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</si>
  <si>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</si>
  <si>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</si>
  <si>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</si>
  <si>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</si>
  <si>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</si>
  <si>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</si>
  <si>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</si>
  <si>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</si>
  <si>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</si>
  <si>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</si>
  <si>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</si>
  <si>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</si>
  <si>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</si>
  <si>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</si>
  <si>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</si>
  <si>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</si>
  <si>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</si>
  <si>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</si>
  <si>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</si>
  <si>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</si>
  <si>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</si>
  <si>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</si>
  <si>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</si>
  <si>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</si>
  <si>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</si>
  <si>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</si>
  <si>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</si>
  <si>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</si>
  <si>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</si>
  <si>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</si>
  <si>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</si>
  <si>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</si>
  <si>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</si>
  <si>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</si>
  <si>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</si>
  <si>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</si>
  <si>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</si>
  <si>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</si>
  <si>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</si>
  <si>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</si>
  <si>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</si>
  <si>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</si>
  <si>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</si>
  <si>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</si>
  <si>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</si>
  <si>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</si>
  <si>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</si>
  <si>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</si>
  <si>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</si>
  <si>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</si>
  <si>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</si>
  <si>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</si>
  <si>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</si>
  <si>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</si>
  <si>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</si>
  <si>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</si>
  <si>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</si>
  <si>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</si>
  <si>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</si>
  <si>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</si>
  <si>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</si>
  <si>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</si>
  <si>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</si>
  <si>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</si>
  <si>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</si>
  <si>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</si>
  <si>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</si>
  <si>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</si>
  <si>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</si>
  <si>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</si>
  <si>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</si>
  <si>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</si>
  <si>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</si>
  <si>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</si>
  <si>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</si>
  <si>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</si>
  <si>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</si>
  <si>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</si>
  <si>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</si>
  <si>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</si>
  <si>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</si>
  <si>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</si>
  <si>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</si>
  <si>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</si>
  <si>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</si>
  <si>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</si>
  <si>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</si>
  <si>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</si>
  <si>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</si>
  <si>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</si>
  <si>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</si>
  <si>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</si>
  <si>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</si>
  <si>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</si>
  <si>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</si>
  <si>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</si>
  <si>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</si>
  <si>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</si>
  <si>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</si>
  <si>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</si>
  <si>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</si>
  <si>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</si>
  <si>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</si>
  <si>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</si>
  <si>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</si>
  <si>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</si>
  <si>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</si>
  <si>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</si>
  <si>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</si>
  <si>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</si>
  <si>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</si>
  <si>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</si>
  <si>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</si>
  <si>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</si>
  <si>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</si>
  <si>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</si>
  <si>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</si>
  <si>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</si>
  <si>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</si>
  <si>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</si>
  <si>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</si>
  <si>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</si>
  <si>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</si>
  <si>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</si>
  <si>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</si>
  <si>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</si>
  <si>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</si>
  <si>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</si>
  <si>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</si>
  <si>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</si>
  <si>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</si>
  <si>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</si>
  <si>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</si>
  <si>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</si>
  <si>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</si>
  <si>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</si>
  <si>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</si>
  <si>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</si>
  <si>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</si>
  <si>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</si>
  <si>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</si>
  <si>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</si>
  <si>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</si>
  <si>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</si>
  <si>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</si>
  <si>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</si>
  <si>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</si>
  <si>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</si>
  <si>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</si>
  <si>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</si>
  <si>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</si>
  <si>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</si>
  <si>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</si>
  <si>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</si>
  <si>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</si>
  <si>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</si>
  <si>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</si>
  <si>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</si>
  <si>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</si>
  <si>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</si>
  <si>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</si>
  <si>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</si>
  <si>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</si>
  <si>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</si>
  <si>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</si>
  <si>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</si>
  <si>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</si>
  <si>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</si>
  <si>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</si>
  <si>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</si>
  <si>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</si>
  <si>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</si>
  <si>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</si>
  <si>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</si>
  <si>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</si>
  <si>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</si>
  <si>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</si>
  <si>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</si>
  <si>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</si>
  <si>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</si>
  <si>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</si>
  <si>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</si>
  <si>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</si>
  <si>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</si>
  <si>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</si>
  <si>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</si>
  <si>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</si>
  <si>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</si>
  <si>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</si>
  <si>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</si>
  <si>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</si>
  <si>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</si>
  <si>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</si>
  <si>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</si>
  <si>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</si>
  <si>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</si>
  <si>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</si>
  <si>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</si>
  <si>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</si>
  <si>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</si>
  <si>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</si>
  <si>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</si>
  <si>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</si>
  <si>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</si>
  <si>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</si>
  <si>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</si>
  <si>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</si>
  <si>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</si>
  <si>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</si>
  <si>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</si>
  <si>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</si>
  <si>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</si>
  <si>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</si>
  <si>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</si>
  <si>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</si>
  <si>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</si>
  <si>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</si>
  <si>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</si>
  <si>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</si>
  <si>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</si>
  <si>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</si>
  <si>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</si>
  <si>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</si>
  <si>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</si>
  <si>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</si>
  <si>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</si>
  <si>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</si>
  <si>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</si>
  <si>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</si>
  <si>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</si>
  <si>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</si>
  <si>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</si>
  <si>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</si>
  <si>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</si>
  <si>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</si>
  <si>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</si>
  <si>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</si>
  <si>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</si>
  <si>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</si>
  <si>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</si>
  <si>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</si>
  <si>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</si>
  <si>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</si>
  <si>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</si>
  <si>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</si>
  <si>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</si>
  <si>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</si>
  <si>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</si>
  <si>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</si>
  <si>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</si>
  <si>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</si>
  <si>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</si>
  <si>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</si>
  <si>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</si>
  <si>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</si>
  <si>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</si>
  <si>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</si>
  <si>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</si>
  <si>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</si>
  <si>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</si>
  <si>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</si>
  <si>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</si>
  <si>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</si>
  <si>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</si>
  <si>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</si>
  <si>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</si>
  <si>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</si>
  <si>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</si>
  <si>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</si>
  <si>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</si>
  <si>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</si>
  <si>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</si>
  <si>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</si>
  <si>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</si>
  <si>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</si>
  <si>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</si>
  <si>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</si>
  <si>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</si>
  <si>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</si>
  <si>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</si>
  <si>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</si>
  <si>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</si>
  <si>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</si>
  <si>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</si>
  <si>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</si>
  <si>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</si>
  <si>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</si>
  <si>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</si>
  <si>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</si>
  <si>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</si>
  <si>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</si>
  <si>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</si>
  <si>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</si>
  <si>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</si>
  <si>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</si>
  <si>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</si>
  <si>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</si>
  <si>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</si>
  <si>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</si>
  <si>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</si>
  <si>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</si>
  <si>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</si>
  <si>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</si>
  <si>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</si>
  <si>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</si>
  <si>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</si>
  <si>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</si>
  <si>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</si>
  <si>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</si>
  <si>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</si>
  <si>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</si>
  <si>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</si>
  <si>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</si>
  <si>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</si>
  <si>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</si>
  <si>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</si>
  <si>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</si>
  <si>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</si>
  <si>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</si>
  <si>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</si>
  <si>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</si>
  <si>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</si>
  <si>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</si>
  <si>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</si>
  <si>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</si>
  <si>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</si>
  <si>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</si>
  <si>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</si>
  <si>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</si>
  <si>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</si>
  <si>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</si>
  <si>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</si>
  <si>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</si>
  <si>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</si>
  <si>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</si>
  <si>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</si>
  <si>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</si>
  <si>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</si>
  <si>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</si>
  <si>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</si>
  <si>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</si>
  <si>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</si>
  <si>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</si>
  <si>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</si>
  <si>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</si>
  <si>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</si>
  <si>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</si>
  <si>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</si>
  <si>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</si>
  <si>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</si>
  <si>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</si>
  <si>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</si>
  <si>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</si>
  <si>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</si>
  <si>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</si>
  <si>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</si>
  <si>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</si>
  <si>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</si>
  <si>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</si>
  <si>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</si>
  <si>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</si>
  <si>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</si>
  <si>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</si>
  <si>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</si>
  <si>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</si>
  <si>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</si>
  <si>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</si>
  <si>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</si>
  <si>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</si>
  <si>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</si>
  <si>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</si>
  <si>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</si>
  <si>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</si>
  <si>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</si>
  <si>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</si>
  <si>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</si>
  <si>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</si>
  <si>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</si>
  <si>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</si>
  <si>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</si>
  <si>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</si>
  <si>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</si>
  <si>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</si>
  <si>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</si>
  <si>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</si>
  <si>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</si>
  <si>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</si>
  <si>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</si>
  <si>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</si>
  <si>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</si>
  <si>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</si>
  <si>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</si>
  <si>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</si>
  <si>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</si>
  <si>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</si>
  <si>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</si>
  <si>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</si>
  <si>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</si>
  <si>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</si>
  <si>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</si>
  <si>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</si>
  <si>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</si>
  <si>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</si>
  <si>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</si>
  <si>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</si>
  <si>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</si>
  <si>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</si>
  <si>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</si>
  <si>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</si>
  <si>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</si>
  <si>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</si>
  <si>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</si>
  <si>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</si>
  <si>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</si>
  <si>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</si>
  <si>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</si>
  <si>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</si>
  <si>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</si>
  <si>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</si>
  <si>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</si>
  <si>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</si>
  <si>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</si>
  <si>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</si>
  <si>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</si>
  <si>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</si>
  <si>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</si>
  <si>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</si>
  <si>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</si>
  <si>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</si>
  <si>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</si>
  <si>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</si>
  <si>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</si>
  <si>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</si>
  <si>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</si>
  <si>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</si>
  <si>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</si>
  <si>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</si>
  <si>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</si>
  <si>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</si>
  <si>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</si>
  <si>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</si>
  <si>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</si>
  <si>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</si>
  <si>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</si>
  <si>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</si>
  <si>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</si>
  <si>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</si>
  <si>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</si>
  <si>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</si>
  <si>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</si>
  <si>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</si>
  <si>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</si>
  <si>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</si>
  <si>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</si>
  <si>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</si>
  <si>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</si>
  <si>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</si>
  <si>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</si>
  <si>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</si>
  <si>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</si>
  <si>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</si>
  <si>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</si>
  <si>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</si>
  <si>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</si>
  <si>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</si>
  <si>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</si>
  <si>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</si>
  <si>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</si>
  <si>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</si>
  <si>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</si>
  <si>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</si>
  <si>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</si>
  <si>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</si>
  <si>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</si>
  <si>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</si>
  <si>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</si>
  <si>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</si>
  <si>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</si>
  <si>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</si>
  <si>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</si>
  <si>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</si>
  <si>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</si>
  <si>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</si>
  <si>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</si>
  <si>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</si>
  <si>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</si>
  <si>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</si>
  <si>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</si>
  <si>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</si>
  <si>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</si>
  <si>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</si>
  <si>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</si>
  <si>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</si>
  <si>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</si>
  <si>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</si>
  <si>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</si>
  <si>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</si>
  <si>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</si>
  <si>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</si>
  <si>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</si>
  <si>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</si>
  <si>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</si>
  <si>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</si>
  <si>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</si>
  <si>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</si>
  <si>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</si>
  <si>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</si>
  <si>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</si>
  <si>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</si>
  <si>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</si>
  <si>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</si>
  <si>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</si>
  <si>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</si>
  <si>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</si>
  <si>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</si>
  <si>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</si>
  <si>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</si>
  <si>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</si>
  <si>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</si>
  <si>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</si>
  <si>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</si>
  <si>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</si>
  <si>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</si>
  <si>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</si>
  <si>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</si>
  <si>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</si>
  <si>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</si>
  <si>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</si>
  <si>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</si>
  <si>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</si>
  <si>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</si>
  <si>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</si>
  <si>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</si>
  <si>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</si>
  <si>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</si>
  <si>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</si>
  <si>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</si>
  <si>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</si>
  <si>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</si>
  <si>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</si>
  <si>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</si>
  <si>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</si>
  <si>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</si>
  <si>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</si>
  <si>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</si>
  <si>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</si>
  <si>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</si>
  <si>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</si>
  <si>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</si>
  <si>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</si>
  <si>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</si>
  <si>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</si>
  <si>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</si>
  <si>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</si>
  <si>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</si>
  <si>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</si>
  <si>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</si>
  <si>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</si>
  <si>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</si>
  <si>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</si>
  <si>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</si>
  <si>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</si>
  <si>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</si>
  <si>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</si>
  <si>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</si>
  <si>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</si>
  <si>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</si>
  <si>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</si>
  <si>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</si>
  <si>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</si>
  <si>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</si>
  <si>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</si>
  <si>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</si>
  <si>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</si>
  <si>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</si>
  <si>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</si>
  <si>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</si>
  <si>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</si>
  <si>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</si>
  <si>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</si>
  <si>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</si>
  <si>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</si>
  <si>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</si>
  <si>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</si>
  <si>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</si>
  <si>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</si>
  <si>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</si>
  <si>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</si>
  <si>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</si>
  <si>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</si>
  <si>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</si>
  <si>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</si>
  <si>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</si>
  <si>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</si>
  <si>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</si>
  <si>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</si>
  <si>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</si>
  <si>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</si>
  <si>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</si>
  <si>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</si>
  <si>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</si>
  <si>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</si>
  <si>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</si>
  <si>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</si>
  <si>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</si>
  <si>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</si>
  <si>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</si>
  <si>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</si>
  <si>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</si>
  <si>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</si>
  <si>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</si>
  <si>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</si>
  <si>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</si>
  <si>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</si>
  <si>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</si>
  <si>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</si>
  <si>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</si>
  <si>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</si>
  <si>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</si>
  <si>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</si>
  <si>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</si>
  <si>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</si>
  <si>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</si>
  <si>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</si>
  <si>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</si>
  <si>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</si>
  <si>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</si>
  <si>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</si>
  <si>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</si>
  <si>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</si>
  <si>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</si>
  <si>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</si>
  <si>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</si>
  <si>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</si>
  <si>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</si>
  <si>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</si>
  <si>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</si>
  <si>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</si>
  <si>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</si>
  <si>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</si>
  <si>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</si>
  <si>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</si>
  <si>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</si>
  <si>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</si>
  <si>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</si>
  <si>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</si>
  <si>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</si>
  <si>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</si>
  <si>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</si>
  <si>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</si>
  <si>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</si>
  <si>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</si>
  <si>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</si>
  <si>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</si>
  <si>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</si>
  <si>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</si>
  <si>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</si>
  <si>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</si>
  <si>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</si>
  <si>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</si>
  <si>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</si>
  <si>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</si>
  <si>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</si>
  <si>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</si>
  <si>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</si>
  <si>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</si>
  <si>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</si>
  <si>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</si>
  <si>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</si>
  <si>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</si>
  <si>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</si>
  <si>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</si>
  <si>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</si>
  <si>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</si>
  <si>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</si>
  <si>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</si>
  <si>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</si>
  <si>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</si>
  <si>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</si>
  <si>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</si>
  <si>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</si>
  <si>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</si>
  <si>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</si>
  <si>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</si>
  <si>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</si>
  <si>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</si>
  <si>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</si>
  <si>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</si>
  <si>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</si>
  <si>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</si>
  <si>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</si>
  <si>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</si>
  <si>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</si>
  <si>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</si>
  <si>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</si>
  <si>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</si>
  <si>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</si>
  <si>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</si>
  <si>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</si>
  <si>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</si>
  <si>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</si>
  <si>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</si>
  <si>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</si>
  <si>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</si>
  <si>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</si>
  <si>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</si>
  <si>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</si>
  <si>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</si>
  <si>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</si>
  <si>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</si>
  <si>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</si>
  <si>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</si>
  <si>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</si>
  <si>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</si>
  <si>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</si>
  <si>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</si>
  <si>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</si>
  <si>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</si>
  <si>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</si>
  <si>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</si>
  <si>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</si>
  <si>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</si>
  <si>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</si>
  <si>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</si>
  <si>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</si>
  <si>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</si>
  <si>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</si>
  <si>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</si>
  <si>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</si>
  <si>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</si>
  <si>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</si>
  <si>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</si>
  <si>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</si>
  <si>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</si>
  <si>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</si>
  <si>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</si>
  <si>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</si>
  <si>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</si>
  <si>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</si>
  <si>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</si>
  <si>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</si>
  <si>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</si>
  <si>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</si>
  <si>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</si>
  <si>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</si>
  <si>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</si>
  <si>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</si>
  <si>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</si>
  <si>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</si>
  <si>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</si>
  <si>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</si>
  <si>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</si>
  <si>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</si>
  <si>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</si>
  <si>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</si>
  <si>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</si>
  <si>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</si>
  <si>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</si>
  <si>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</si>
  <si>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</si>
  <si>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</si>
  <si>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</si>
  <si>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</si>
  <si>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</si>
  <si>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</si>
  <si>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</si>
  <si>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</si>
  <si>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</si>
  <si>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</si>
  <si>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</si>
  <si>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</si>
  <si>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</si>
  <si>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</si>
  <si>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</si>
  <si>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</si>
  <si>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</si>
  <si>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</si>
  <si>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</si>
  <si>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</si>
  <si>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</si>
  <si>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</si>
  <si>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</si>
  <si>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</si>
  <si>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</si>
  <si>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</si>
  <si>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</si>
  <si>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</si>
  <si>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</si>
  <si>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</si>
  <si>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</si>
  <si>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</si>
  <si>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</si>
  <si>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</si>
  <si>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</si>
  <si>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</si>
  <si>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</si>
  <si>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</si>
  <si>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</si>
  <si>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</si>
  <si>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</si>
  <si>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</si>
  <si>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</si>
  <si>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</si>
  <si>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</si>
  <si>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</si>
  <si>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</si>
  <si>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</si>
  <si>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</si>
  <si>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</si>
  <si>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</si>
  <si>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</si>
  <si>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</si>
  <si>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</si>
  <si>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</si>
  <si>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</si>
  <si>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</si>
  <si>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</si>
  <si>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</si>
  <si>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</si>
  <si>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</si>
  <si>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</si>
  <si>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</si>
  <si>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</si>
  <si>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</si>
  <si>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</si>
  <si>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</si>
  <si>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</si>
  <si>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</si>
  <si>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</si>
  <si>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</si>
  <si>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</si>
  <si>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</si>
  <si>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</si>
  <si>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</si>
  <si>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</si>
  <si>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</si>
  <si>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</si>
  <si>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</si>
  <si>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</si>
  <si>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</si>
  <si>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</si>
  <si>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</si>
  <si>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</si>
  <si>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</si>
  <si>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</si>
  <si>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</si>
  <si>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</si>
  <si>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</si>
  <si>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</si>
  <si>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</si>
  <si>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</si>
  <si>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</si>
  <si>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</si>
  <si>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</si>
  <si>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</si>
  <si>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</si>
  <si>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</si>
  <si>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</si>
  <si>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</si>
  <si>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</si>
  <si>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</si>
  <si>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</si>
  <si>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</si>
  <si>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</si>
  <si>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</si>
  <si>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</si>
  <si>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</si>
  <si>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</si>
  <si>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</si>
  <si>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</si>
  <si>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</si>
  <si>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</si>
  <si>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</si>
  <si>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</si>
  <si>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</si>
  <si>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</si>
  <si>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</si>
  <si>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</si>
  <si>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</si>
  <si>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</si>
  <si>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</si>
  <si>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</si>
  <si>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</si>
  <si>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</si>
  <si>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</si>
  <si>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</si>
  <si>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</si>
  <si>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</si>
  <si>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</si>
  <si>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</si>
  <si>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</si>
  <si>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</si>
  <si>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</si>
  <si>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</si>
  <si>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</si>
  <si>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</si>
  <si>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</si>
  <si>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</si>
  <si>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</si>
  <si>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</si>
  <si>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</si>
  <si>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</si>
  <si>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</si>
  <si>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</si>
  <si>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</si>
  <si>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</si>
  <si>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</si>
  <si>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</si>
  <si>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</si>
  <si>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</si>
  <si>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</si>
  <si>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</si>
  <si>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</si>
  <si>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</si>
  <si>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</si>
  <si>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</si>
  <si>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</si>
  <si>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</si>
  <si>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</si>
  <si>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</si>
  <si>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</si>
  <si>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</si>
  <si>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</si>
  <si>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</si>
  <si>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</si>
  <si>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</si>
  <si>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</si>
  <si>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</si>
  <si>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</si>
  <si>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</si>
  <si>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</si>
  <si>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</si>
  <si>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</si>
  <si>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</si>
  <si>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</si>
  <si>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</si>
  <si>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</si>
  <si>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</si>
  <si>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</si>
  <si>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</si>
  <si>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</si>
  <si>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</si>
  <si>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</si>
  <si>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</si>
  <si>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</si>
  <si>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</si>
  <si>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</si>
  <si>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</si>
  <si>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</si>
  <si>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</si>
  <si>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</si>
  <si>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</si>
  <si>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</si>
  <si>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</si>
  <si>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</si>
  <si>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</si>
  <si>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</si>
  <si>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</si>
  <si>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</si>
  <si>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</si>
  <si>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</si>
  <si>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</si>
  <si>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</si>
  <si>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</si>
  <si>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</si>
  <si>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</si>
  <si>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</si>
  <si>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</si>
  <si>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</si>
  <si>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</si>
  <si>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</si>
  <si>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</si>
  <si>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</si>
  <si>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</si>
  <si>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</si>
  <si>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</si>
  <si>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</si>
  <si>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</si>
  <si>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</si>
  <si>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</si>
  <si>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</si>
  <si>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</si>
  <si>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</si>
  <si>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</si>
  <si>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</si>
  <si>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</si>
  <si>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</si>
  <si>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</si>
  <si>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</si>
  <si>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</si>
  <si>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</si>
  <si>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</si>
  <si>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</si>
  <si>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</si>
  <si>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</si>
  <si>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</si>
  <si>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</si>
  <si>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</si>
  <si>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</si>
  <si>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</si>
  <si>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</si>
  <si>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</si>
  <si>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</si>
  <si>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</si>
  <si>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</si>
  <si>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</si>
  <si>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</si>
  <si>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</si>
  <si>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</si>
  <si>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</si>
  <si>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</si>
  <si>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</si>
  <si>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</si>
  <si>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</si>
  <si>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</si>
  <si>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</si>
  <si>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</si>
  <si>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</si>
  <si>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</si>
  <si>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</si>
  <si>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</si>
  <si>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</si>
  <si>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</si>
  <si>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</si>
  <si>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</si>
  <si>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</si>
  <si>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</si>
  <si>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</si>
  <si>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</si>
  <si>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</si>
  <si>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</si>
  <si>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</si>
  <si>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</si>
  <si>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</si>
  <si>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</si>
  <si>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</si>
  <si>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</si>
  <si>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</si>
  <si>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</si>
  <si>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</si>
  <si>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</si>
  <si>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</si>
  <si>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</si>
  <si>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</si>
  <si>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</si>
  <si>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</si>
  <si>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</si>
  <si>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</si>
  <si>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</si>
  <si>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</si>
  <si>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</si>
  <si>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</si>
  <si>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</si>
  <si>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</si>
  <si>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</si>
  <si>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</si>
  <si>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</si>
  <si>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</si>
  <si>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</si>
  <si>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</si>
  <si>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</si>
  <si>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</si>
  <si>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</si>
  <si>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</si>
  <si>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</si>
  <si>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</si>
  <si>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</si>
  <si>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</si>
  <si>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</si>
  <si>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</si>
  <si>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</si>
  <si>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</si>
  <si>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</si>
  <si>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</si>
  <si>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</si>
  <si>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</si>
  <si>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</si>
  <si>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</si>
  <si>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</si>
  <si>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</si>
  <si>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</si>
  <si>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</si>
  <si>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</si>
  <si>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</si>
  <si>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</si>
  <si>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</si>
  <si>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</si>
  <si>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</si>
  <si>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</si>
  <si>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</si>
  <si>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</si>
  <si>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</si>
  <si>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</si>
  <si>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</si>
  <si>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</si>
  <si>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</si>
  <si>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</si>
  <si>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</si>
  <si>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</si>
  <si>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</si>
  <si>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</si>
  <si>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</si>
  <si>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</si>
  <si>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</si>
  <si>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</si>
  <si>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</si>
  <si>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</si>
  <si>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</si>
  <si>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</si>
  <si>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</si>
  <si>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</si>
  <si>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</si>
  <si>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</si>
  <si>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</si>
  <si>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</si>
  <si>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</si>
  <si>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</si>
  <si>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</si>
  <si>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</si>
  <si>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</si>
  <si>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</si>
  <si>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</si>
  <si>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</si>
  <si>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</si>
  <si>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</si>
  <si>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</si>
  <si>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</si>
  <si>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</si>
  <si>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</si>
  <si>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</si>
  <si>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</si>
  <si>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</si>
  <si>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</si>
  <si>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</si>
  <si>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</si>
  <si>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</si>
  <si>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</si>
  <si>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</si>
  <si>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</si>
  <si>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</si>
  <si>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</si>
  <si>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</si>
  <si>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</si>
  <si>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</si>
  <si>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</si>
  <si>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</si>
  <si>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</si>
  <si>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</si>
  <si>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</si>
  <si>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</si>
  <si>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</si>
  <si>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</si>
  <si>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</si>
  <si>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</si>
  <si>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</si>
  <si>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</si>
  <si>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</si>
  <si>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</si>
  <si>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</si>
  <si>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</si>
  <si>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</si>
  <si>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</si>
  <si>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</si>
  <si>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</si>
  <si>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</si>
  <si>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</si>
  <si>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</si>
  <si>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</si>
  <si>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</si>
  <si>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</si>
  <si>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</si>
  <si>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</si>
  <si>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</si>
  <si>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</si>
  <si>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</si>
  <si>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</si>
  <si>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</si>
  <si>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</si>
  <si>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</si>
  <si>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</si>
  <si>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</si>
  <si>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</si>
  <si>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</si>
  <si>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</si>
  <si>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</si>
  <si>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</si>
  <si>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</si>
  <si>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</si>
  <si>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</si>
  <si>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</si>
  <si>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</si>
  <si>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</si>
  <si>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</si>
  <si>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</si>
  <si>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</si>
  <si>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</si>
  <si>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</si>
  <si>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</si>
  <si>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</si>
  <si>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</si>
  <si>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</si>
  <si>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</si>
  <si>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</si>
  <si>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</si>
  <si>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</si>
  <si>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</si>
  <si>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</si>
  <si>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</si>
  <si>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</si>
  <si>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</si>
  <si>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</si>
  <si>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</si>
  <si>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</si>
  <si>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</si>
  <si>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</si>
  <si>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</si>
  <si>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</si>
  <si>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</si>
  <si>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</si>
  <si>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</si>
  <si>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</si>
  <si>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</si>
  <si>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</si>
  <si>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</si>
  <si>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</si>
  <si>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</si>
  <si>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</si>
  <si>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</si>
  <si>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</si>
  <si>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</si>
  <si>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</si>
  <si>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</si>
  <si>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</si>
  <si>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</si>
  <si>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</si>
  <si>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</si>
  <si>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</si>
  <si>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</si>
  <si>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</si>
  <si>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</si>
  <si>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</si>
  <si>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</si>
  <si>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</si>
  <si>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</si>
  <si>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</si>
  <si>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</si>
  <si>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</si>
  <si>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</si>
  <si>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</si>
  <si>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</si>
  <si>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</si>
  <si>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</si>
  <si>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</si>
  <si>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</si>
  <si>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</si>
  <si>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</si>
  <si>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</si>
  <si>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</si>
  <si>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</si>
  <si>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</si>
  <si>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</si>
  <si>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</si>
  <si>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</si>
  <si>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</si>
  <si>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</si>
  <si>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</si>
  <si>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</si>
  <si>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</si>
  <si>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</si>
  <si>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</si>
  <si>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</si>
  <si>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</si>
  <si>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</si>
  <si>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</si>
  <si>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</si>
  <si>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</si>
  <si>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</si>
  <si>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</si>
  <si>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</si>
  <si>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</si>
  <si>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</si>
  <si>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</si>
  <si>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</si>
  <si>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</si>
  <si>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</si>
  <si>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</si>
  <si>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</si>
  <si>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</si>
  <si>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</si>
  <si>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</si>
  <si>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</si>
  <si>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</si>
  <si>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</si>
  <si>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</si>
  <si>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</si>
  <si>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</si>
  <si>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</si>
  <si>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</si>
  <si>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</si>
  <si>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</si>
  <si>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</si>
  <si>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</si>
  <si>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</si>
  <si>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</si>
  <si>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</si>
  <si>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</si>
  <si>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</si>
  <si>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</si>
  <si>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</si>
  <si>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</si>
  <si>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</si>
  <si>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</si>
  <si>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</si>
  <si>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</si>
  <si>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</si>
  <si>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</si>
  <si>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</si>
  <si>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</si>
  <si>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</si>
  <si>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</si>
  <si>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</si>
  <si>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</si>
  <si>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</si>
  <si>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</si>
  <si>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</si>
  <si>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</si>
  <si>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</si>
  <si>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</si>
  <si>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</si>
  <si>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</si>
  <si>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</si>
  <si>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</si>
  <si>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</si>
  <si>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</si>
  <si>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</si>
  <si>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</si>
  <si>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</si>
  <si>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</si>
  <si>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</si>
  <si>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</si>
  <si>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</si>
  <si>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</si>
  <si>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</si>
  <si>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</si>
  <si>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</si>
  <si>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</si>
  <si>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</si>
  <si>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</si>
  <si>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</si>
  <si>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</si>
  <si>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</si>
  <si>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</si>
  <si>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</si>
  <si>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</si>
  <si>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</si>
  <si>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</si>
  <si>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</si>
  <si>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</si>
  <si>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</si>
  <si>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</si>
  <si>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</si>
  <si>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</si>
  <si>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</si>
  <si>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</si>
  <si>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</si>
  <si>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</si>
  <si>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</si>
  <si>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</si>
  <si>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</si>
  <si>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</si>
  <si>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</si>
  <si>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</si>
  <si>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</si>
  <si>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</si>
  <si>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</si>
  <si>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</si>
  <si>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</si>
  <si>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</si>
  <si>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</si>
  <si>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</si>
  <si>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</si>
  <si>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</si>
  <si>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</si>
  <si>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</si>
  <si>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</si>
  <si>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</si>
  <si>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</si>
  <si>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</si>
  <si>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</si>
  <si>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</si>
  <si>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</si>
  <si>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</si>
  <si>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</si>
  <si>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</si>
  <si>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</si>
  <si>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</si>
  <si>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</si>
  <si>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</si>
  <si>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</si>
  <si>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</si>
  <si>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</si>
  <si>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</si>
  <si>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</si>
  <si>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</si>
  <si>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</si>
  <si>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</si>
  <si>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</si>
  <si>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</si>
  <si>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</si>
  <si>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</si>
  <si>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</si>
  <si>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</si>
  <si>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</si>
  <si>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</si>
  <si>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</si>
  <si>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</si>
  <si>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</si>
  <si>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</si>
  <si>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</si>
  <si>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</si>
  <si>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</si>
  <si>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</si>
  <si>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</si>
  <si>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</si>
  <si>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</si>
  <si>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</si>
  <si>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</si>
  <si>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</si>
  <si>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</si>
  <si>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</si>
  <si>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</si>
  <si>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</si>
  <si>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</si>
  <si>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</si>
  <si>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</si>
  <si>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</si>
  <si>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</si>
  <si>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</si>
  <si>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</si>
  <si>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</si>
  <si>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</si>
  <si>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</si>
  <si>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</si>
  <si>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</si>
  <si>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</si>
  <si>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</si>
  <si>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</si>
  <si>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</si>
  <si>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</si>
  <si>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</si>
  <si>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</si>
  <si>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</si>
  <si>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</si>
  <si>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</si>
  <si>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</si>
  <si>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</si>
  <si>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</si>
  <si>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</si>
  <si>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</si>
  <si>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</si>
  <si>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</si>
  <si>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</si>
  <si>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</si>
  <si>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</si>
  <si>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</si>
  <si>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</si>
  <si>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</si>
  <si>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</si>
  <si>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</si>
  <si>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</si>
  <si>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</si>
  <si>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</si>
  <si>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</si>
  <si>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</si>
  <si>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</si>
  <si>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</si>
  <si>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</si>
  <si>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</si>
  <si>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</si>
  <si>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</si>
  <si>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</si>
  <si>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</si>
  <si>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</si>
  <si>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</si>
  <si>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</si>
  <si>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</si>
  <si>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</si>
  <si>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</si>
  <si>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</si>
  <si>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</si>
  <si>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</si>
  <si>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</si>
  <si>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</si>
  <si>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</si>
  <si>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</si>
  <si>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</si>
  <si>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</si>
  <si>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</si>
  <si>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</si>
  <si>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</si>
  <si>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</si>
  <si>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</si>
  <si>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</si>
  <si>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</si>
  <si>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</si>
  <si>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</si>
  <si>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</si>
  <si>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</si>
  <si>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</si>
  <si>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</si>
  <si>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</si>
  <si>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</si>
  <si>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</si>
  <si>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</si>
  <si>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</si>
  <si>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</si>
  <si>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</si>
  <si>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</si>
  <si>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</si>
  <si>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</si>
  <si>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</si>
  <si>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</si>
  <si>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</si>
  <si>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</si>
  <si>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</si>
  <si>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</si>
  <si>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</si>
  <si>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</si>
  <si>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</si>
  <si>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</si>
  <si>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</si>
  <si>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</si>
  <si>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</si>
  <si>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</si>
  <si>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</si>
  <si>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</si>
  <si>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</si>
  <si>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</si>
  <si>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</si>
  <si>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</si>
  <si>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</si>
  <si>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</si>
  <si>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</si>
  <si>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</si>
  <si>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</si>
  <si>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</si>
  <si>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</si>
  <si>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</si>
  <si>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</si>
  <si>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</si>
  <si>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</si>
  <si>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</si>
  <si>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</si>
  <si>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</si>
  <si>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</si>
  <si>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</si>
  <si>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</si>
  <si>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</si>
  <si>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</si>
  <si>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</si>
  <si>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</si>
  <si>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</si>
  <si>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</si>
  <si>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</si>
  <si>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</si>
  <si>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</si>
  <si>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</si>
  <si>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</si>
  <si>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</si>
  <si>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</si>
  <si>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</si>
  <si>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</si>
  <si>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</si>
  <si>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</si>
  <si>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</si>
  <si>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</si>
  <si>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</si>
  <si>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</si>
  <si>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</si>
  <si>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</si>
  <si>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</si>
  <si>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</si>
  <si>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</si>
  <si>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</si>
  <si>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</si>
  <si>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</si>
  <si>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</si>
  <si>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</si>
  <si>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</si>
  <si>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</si>
  <si>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</si>
  <si>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</si>
  <si>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</si>
  <si>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</si>
  <si>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</si>
  <si>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</si>
  <si>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</si>
  <si>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</si>
  <si>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</si>
  <si>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</si>
  <si>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</si>
  <si>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</si>
  <si>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</si>
  <si>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</si>
  <si>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</si>
  <si>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</si>
  <si>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</si>
  <si>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</si>
  <si>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</si>
  <si>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</si>
  <si>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</si>
  <si>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</si>
  <si>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</si>
  <si>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</si>
  <si>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</si>
  <si>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</si>
  <si>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</si>
  <si>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</si>
  <si>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</si>
  <si>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</si>
  <si>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</si>
  <si>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</si>
  <si>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</si>
  <si>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</si>
  <si>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</si>
  <si>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</si>
  <si>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</si>
  <si>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</si>
  <si>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</si>
  <si>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</si>
  <si>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</si>
  <si>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</si>
  <si>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</si>
  <si>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</si>
  <si>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</si>
  <si>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</si>
  <si>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</si>
  <si>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</si>
  <si>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</si>
  <si>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</si>
  <si>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</si>
  <si>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</si>
  <si>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</si>
  <si>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</si>
  <si>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</si>
  <si>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</si>
  <si>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</si>
  <si>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</si>
  <si>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</si>
  <si>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</si>
  <si>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</si>
  <si>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</si>
  <si>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</si>
  <si>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</si>
  <si>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</si>
  <si>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</si>
  <si>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</si>
  <si>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</si>
  <si>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</si>
  <si>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</si>
  <si>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</si>
  <si>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</si>
  <si>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</si>
  <si>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</si>
  <si>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</si>
  <si>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</si>
  <si>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</si>
  <si>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</si>
  <si>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</si>
  <si>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</si>
  <si>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</si>
  <si>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</si>
  <si>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</si>
  <si>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</si>
  <si>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</si>
  <si>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</si>
  <si>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</si>
  <si>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</si>
  <si>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</si>
  <si>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</si>
  <si>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</si>
  <si>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</si>
  <si>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</si>
  <si>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</si>
  <si>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</si>
  <si>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</si>
  <si>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</si>
  <si>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</si>
  <si>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</si>
  <si>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</si>
  <si>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</si>
  <si>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</si>
  <si>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</si>
  <si>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</si>
  <si>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</si>
  <si>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</si>
  <si>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</si>
  <si>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</si>
  <si>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</si>
  <si>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</si>
  <si>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</si>
  <si>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</si>
  <si>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</si>
  <si>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</si>
  <si>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</si>
  <si>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</si>
  <si>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</si>
  <si>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</si>
  <si>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</si>
  <si>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</si>
  <si>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</si>
  <si>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</si>
  <si>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</si>
  <si>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</si>
  <si>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</si>
  <si>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</si>
  <si>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</si>
  <si>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</si>
  <si>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</si>
  <si>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</si>
  <si>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</si>
  <si>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</si>
  <si>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</si>
  <si>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</si>
  <si>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</si>
  <si>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</si>
  <si>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</si>
  <si>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</si>
  <si>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</si>
  <si>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</si>
  <si>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</si>
  <si>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</si>
  <si>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</si>
  <si>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</si>
  <si>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</si>
  <si>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</si>
  <si>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</si>
  <si>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</si>
  <si>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</si>
  <si>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</si>
  <si>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</si>
  <si>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</si>
  <si>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</si>
  <si>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</si>
  <si>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</si>
  <si>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</si>
  <si>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</si>
  <si>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</si>
  <si>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</si>
  <si>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</si>
  <si>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</si>
  <si>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</si>
  <si>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</si>
  <si>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</si>
  <si>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</si>
  <si>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</si>
  <si>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</si>
  <si>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</si>
  <si>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</si>
  <si>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</si>
  <si>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</si>
  <si>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</si>
  <si>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</si>
  <si>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</si>
  <si>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</si>
  <si>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</si>
  <si>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</si>
  <si>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</si>
  <si>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</si>
  <si>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</si>
  <si>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</si>
  <si>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</si>
  <si>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</si>
  <si>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</si>
  <si>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</si>
  <si>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</si>
  <si>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</si>
  <si>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</si>
  <si>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</si>
  <si>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</si>
  <si>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</si>
  <si>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</si>
  <si>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</si>
  <si>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</si>
  <si>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</si>
  <si>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</si>
  <si>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</si>
  <si>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</si>
  <si>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</si>
  <si>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</si>
  <si>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</si>
  <si>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</si>
  <si>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</si>
  <si>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</si>
  <si>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</si>
  <si>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</si>
  <si>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</si>
  <si>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</si>
  <si>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</si>
  <si>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</si>
  <si>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</si>
  <si>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</si>
  <si>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</si>
  <si>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</si>
  <si>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</si>
  <si>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</si>
  <si>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</si>
  <si>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</si>
  <si>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</si>
  <si>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</si>
  <si>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</si>
  <si>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</si>
  <si>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</si>
  <si>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</si>
  <si>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</si>
  <si>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</si>
  <si>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</si>
  <si>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</si>
  <si>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</si>
  <si>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</si>
  <si>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</si>
  <si>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</si>
  <si>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</si>
  <si>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</si>
  <si>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</si>
  <si>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</si>
  <si>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</si>
  <si>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</si>
  <si>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</si>
  <si>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</si>
  <si>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</si>
  <si>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</si>
  <si>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</si>
  <si>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</si>
  <si>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</si>
  <si>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</si>
  <si>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</si>
  <si>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</si>
  <si>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</si>
  <si>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</si>
  <si>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</si>
  <si>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</si>
  <si>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</si>
  <si>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</si>
  <si>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</si>
  <si>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</si>
  <si>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</si>
  <si>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</si>
  <si>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</si>
  <si>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</si>
  <si>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</si>
  <si>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</si>
  <si>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</si>
  <si>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</si>
  <si>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</si>
  <si>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</si>
  <si>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</si>
  <si>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</si>
  <si>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</si>
  <si>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</si>
  <si>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</si>
  <si>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</si>
  <si>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</si>
  <si>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</si>
  <si>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</si>
  <si>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</si>
  <si>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</si>
  <si>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</si>
  <si>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</si>
  <si>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</si>
  <si>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</si>
  <si>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</si>
  <si>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</si>
  <si>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</si>
  <si>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</si>
  <si>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</si>
  <si>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</si>
  <si>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</si>
  <si>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</si>
  <si>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</si>
  <si>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</si>
  <si>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</si>
  <si>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</si>
  <si>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</si>
  <si>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</si>
  <si>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</si>
  <si>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</si>
  <si>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</si>
  <si>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</si>
  <si>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</si>
  <si>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</si>
  <si>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</si>
  <si>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</si>
  <si>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</si>
  <si>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</si>
  <si>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</si>
  <si>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</si>
  <si>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</si>
  <si>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</si>
  <si>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</si>
  <si>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</si>
  <si>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</si>
  <si>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</si>
  <si>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</si>
  <si>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</si>
  <si>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</si>
  <si>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</si>
  <si>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</si>
  <si>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</si>
  <si>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</si>
  <si>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</si>
  <si>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</si>
  <si>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</si>
  <si>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</si>
  <si>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</si>
  <si>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</si>
  <si>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</si>
  <si>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</si>
  <si>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</si>
  <si>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</si>
  <si>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</si>
  <si>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</si>
  <si>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</si>
  <si>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</si>
  <si>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</si>
  <si>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</si>
  <si>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</si>
  <si>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</si>
  <si>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</si>
  <si>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</si>
  <si>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</si>
  <si>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</si>
  <si>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</si>
  <si>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</si>
  <si>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</si>
  <si>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</si>
  <si>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</si>
  <si>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</si>
  <si>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</si>
  <si>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</si>
  <si>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</si>
  <si>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</si>
  <si>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</si>
  <si>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</si>
  <si>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</si>
  <si>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</si>
  <si>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</si>
  <si>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</si>
  <si>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</si>
  <si>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</si>
  <si>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</si>
  <si>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</si>
  <si>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</si>
  <si>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</si>
  <si>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</si>
  <si>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</si>
  <si>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</si>
  <si>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</si>
  <si>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</si>
  <si>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</si>
  <si>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</si>
  <si>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</si>
  <si>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</si>
  <si>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</si>
  <si>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</si>
  <si>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</si>
  <si>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</si>
  <si>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</si>
  <si>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</si>
  <si>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</si>
  <si>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</si>
  <si>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</si>
  <si>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</si>
  <si>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</si>
  <si>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</si>
  <si>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</si>
  <si>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</si>
  <si>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</si>
  <si>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</si>
  <si>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</si>
  <si>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</si>
  <si>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</si>
  <si>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</si>
  <si>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</si>
  <si>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</si>
  <si>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</si>
  <si>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</si>
  <si>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</si>
  <si>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</si>
  <si>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</si>
  <si>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</si>
  <si>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</si>
  <si>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</si>
  <si>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</si>
  <si>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</si>
  <si>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</si>
  <si>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</si>
  <si>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</si>
  <si>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</si>
  <si>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</si>
  <si>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</si>
  <si>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</si>
  <si>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</si>
  <si>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</si>
  <si>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</si>
  <si>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</si>
  <si>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</si>
  <si>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</si>
  <si>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</si>
  <si>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</si>
  <si>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</si>
  <si>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</si>
  <si>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</si>
  <si>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</si>
  <si>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</si>
  <si>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</si>
  <si>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</si>
  <si>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</si>
  <si>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</si>
  <si>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</si>
  <si>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</si>
  <si>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</si>
  <si>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</si>
  <si>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</si>
  <si>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</si>
  <si>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</si>
  <si>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</si>
  <si>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</si>
  <si>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</si>
  <si>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</si>
  <si>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</si>
  <si>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</si>
  <si>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</si>
  <si>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</si>
  <si>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</si>
  <si>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</si>
  <si>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</si>
  <si>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</si>
  <si>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</si>
  <si>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</si>
  <si>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</si>
  <si>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</si>
  <si>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</si>
  <si>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</si>
  <si>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</si>
  <si>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</si>
  <si>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</si>
  <si>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</si>
  <si>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</si>
  <si>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</si>
  <si>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</si>
  <si>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</si>
  <si>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</si>
  <si>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</si>
  <si>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</si>
  <si>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</si>
  <si>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</si>
  <si>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</si>
  <si>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</si>
  <si>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</si>
  <si>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</si>
  <si>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</si>
  <si>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</si>
  <si>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</si>
  <si>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</si>
  <si>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</si>
  <si>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</si>
  <si>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</si>
  <si>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</si>
  <si>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</si>
  <si>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</si>
  <si>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</si>
  <si>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</si>
  <si>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</si>
  <si>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</si>
  <si>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</si>
  <si>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</si>
  <si>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</si>
  <si>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</si>
  <si>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</si>
  <si>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</si>
  <si>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</si>
  <si>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</si>
  <si>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</si>
  <si>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</si>
  <si>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</si>
  <si>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</si>
  <si>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</si>
  <si>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</si>
  <si>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</si>
  <si>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</si>
  <si>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</si>
  <si>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</si>
  <si>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</si>
  <si>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</si>
  <si>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</si>
  <si>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</si>
  <si>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</si>
  <si>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</si>
  <si>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</si>
  <si>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</si>
  <si>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</si>
  <si>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</si>
  <si>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</si>
  <si>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</si>
  <si>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</si>
  <si>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</si>
  <si>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</si>
  <si>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</si>
  <si>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</si>
  <si>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</si>
  <si>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</si>
  <si>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</si>
  <si>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</si>
  <si>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</si>
  <si>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</si>
  <si>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</si>
  <si>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</si>
  <si>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</si>
  <si>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</si>
  <si>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</si>
  <si>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</si>
  <si>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</si>
  <si>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</si>
  <si>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</si>
  <si>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</si>
  <si>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</si>
  <si>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</si>
  <si>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</si>
  <si>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</si>
  <si>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</si>
  <si>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</si>
  <si>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</si>
  <si>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</si>
  <si>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</si>
  <si>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</si>
  <si>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</si>
  <si>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</si>
  <si>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</si>
  <si>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</si>
  <si>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</si>
  <si>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</si>
  <si>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</si>
  <si>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</si>
  <si>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</si>
  <si>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</si>
  <si>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</si>
  <si>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</si>
  <si>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</si>
  <si>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</si>
  <si>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</si>
  <si>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</si>
  <si>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</si>
  <si>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</si>
  <si>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</si>
  <si>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</si>
  <si>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</si>
  <si>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</si>
  <si>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</si>
  <si>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</si>
  <si>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</si>
  <si>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</si>
  <si>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</si>
  <si>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</si>
  <si>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</si>
  <si>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</si>
  <si>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</si>
  <si>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</si>
  <si>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</si>
  <si>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</si>
  <si>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</si>
  <si>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</si>
  <si>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</si>
  <si>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</si>
  <si>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</si>
  <si>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</si>
  <si>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</si>
  <si>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</si>
  <si>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</si>
  <si>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</si>
  <si>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</si>
  <si>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</si>
  <si>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</si>
  <si>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</si>
  <si>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</si>
  <si>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</si>
  <si>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</si>
  <si>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</si>
  <si>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</si>
  <si>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</si>
  <si>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</si>
  <si>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</si>
  <si>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</si>
  <si>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</si>
  <si>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</si>
  <si>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</si>
  <si>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</si>
  <si>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</si>
  <si>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</si>
  <si>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</si>
  <si>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</si>
  <si>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</si>
  <si>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</si>
  <si>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</si>
  <si>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</si>
  <si>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</si>
  <si>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</si>
  <si>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</si>
  <si>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</si>
  <si>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</si>
  <si>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</si>
  <si>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</si>
  <si>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</si>
  <si>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</si>
  <si>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</si>
  <si>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</si>
  <si>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</si>
  <si>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</si>
  <si>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</si>
  <si>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</si>
  <si>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</si>
  <si>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</si>
  <si>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</si>
  <si>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</si>
  <si>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</si>
  <si>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</si>
  <si>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</si>
  <si>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</si>
  <si>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</si>
  <si>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</si>
  <si>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</si>
  <si>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</si>
  <si>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</si>
  <si>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</si>
  <si>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</si>
  <si>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</si>
  <si>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</si>
  <si>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</si>
  <si>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</si>
  <si>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</si>
  <si>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</si>
  <si>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</si>
  <si>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</si>
  <si>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</si>
  <si>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</si>
  <si>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</si>
  <si>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</si>
  <si>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</si>
  <si>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</si>
  <si>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</si>
  <si>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</si>
  <si>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</si>
  <si>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</si>
  <si>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</si>
  <si>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</si>
  <si>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</si>
  <si>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</si>
  <si>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</si>
  <si>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</si>
  <si>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</si>
  <si>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</si>
  <si>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</si>
  <si>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</si>
  <si>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</si>
  <si>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</si>
  <si>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</si>
  <si>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</si>
  <si>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</si>
  <si>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</si>
  <si>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</si>
  <si>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</si>
  <si>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</si>
  <si>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</si>
  <si>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</si>
  <si>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</si>
  <si>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</si>
  <si>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</si>
  <si>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</si>
  <si>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</si>
  <si>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</si>
  <si>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</si>
  <si>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</si>
  <si>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</si>
  <si>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</si>
  <si>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</si>
  <si>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</si>
  <si>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</si>
  <si>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</si>
  <si>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</si>
  <si>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</si>
  <si>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</si>
  <si>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</si>
  <si>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</si>
  <si>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</si>
  <si>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</si>
  <si>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</si>
  <si>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</si>
  <si>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</si>
  <si>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</si>
  <si>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</si>
  <si>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</si>
  <si>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</si>
  <si>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</si>
  <si>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</si>
  <si>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</si>
  <si>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</si>
  <si>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</si>
  <si>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</si>
  <si>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</si>
  <si>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</si>
  <si>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</si>
  <si>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</si>
  <si>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</si>
  <si>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</si>
  <si>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</si>
  <si>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</si>
  <si>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</si>
  <si>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</si>
  <si>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</si>
  <si>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</si>
  <si>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</si>
  <si>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</si>
  <si>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</si>
  <si>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</si>
  <si>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</si>
  <si>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</si>
  <si>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</si>
  <si>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</si>
  <si>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</si>
  <si>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</si>
  <si>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</si>
  <si>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</si>
  <si>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</si>
  <si>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</si>
  <si>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</si>
  <si>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</si>
  <si>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</si>
  <si>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</si>
  <si>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</si>
  <si>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</si>
  <si>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</si>
  <si>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</si>
  <si>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</si>
  <si>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</si>
  <si>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</si>
  <si>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</si>
  <si>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</si>
  <si>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</si>
  <si>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</si>
  <si>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</si>
  <si>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</si>
  <si>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</si>
  <si>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</si>
  <si>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</si>
  <si>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</si>
  <si>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</si>
  <si>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</si>
  <si>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</si>
  <si>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</si>
  <si>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</si>
  <si>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</si>
  <si>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</si>
  <si>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</si>
  <si>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</si>
  <si>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</si>
  <si>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</si>
  <si>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</si>
  <si>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</si>
  <si>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</si>
  <si>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</si>
  <si>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</si>
  <si>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</si>
  <si>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</si>
  <si>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</si>
  <si>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</si>
  <si>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</si>
  <si>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</si>
  <si>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</si>
  <si>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</si>
  <si>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</si>
  <si>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</si>
  <si>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</si>
  <si>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</si>
  <si>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</si>
  <si>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</si>
  <si>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</si>
  <si>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</si>
  <si>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</si>
  <si>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</si>
  <si>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</si>
  <si>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</si>
  <si>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</si>
  <si>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</si>
  <si>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</si>
  <si>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</si>
  <si>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</si>
  <si>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</si>
  <si>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</si>
  <si>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</si>
  <si>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</si>
  <si>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</si>
  <si>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</si>
  <si>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</si>
  <si>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</si>
  <si>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</si>
  <si>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</si>
  <si>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</si>
  <si>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</si>
  <si>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</si>
  <si>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</si>
  <si>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</si>
  <si>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</si>
  <si>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</si>
  <si>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</si>
  <si>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</si>
  <si>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</si>
  <si>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</si>
  <si>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</si>
  <si>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</si>
  <si>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</si>
  <si>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</si>
  <si>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</si>
  <si>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</si>
  <si>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</si>
  <si>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</si>
  <si>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</si>
  <si>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</si>
  <si>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</si>
  <si>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</si>
  <si>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</si>
  <si>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</si>
  <si>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</si>
  <si>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</si>
  <si>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</si>
  <si>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</si>
  <si>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</si>
  <si>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</si>
  <si>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</si>
  <si>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</si>
  <si>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</si>
  <si>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</si>
  <si>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</si>
  <si>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</si>
  <si>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</si>
  <si>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</si>
  <si>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</si>
  <si>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</si>
  <si>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</si>
  <si>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</si>
  <si>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</si>
  <si>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</si>
  <si>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</si>
  <si>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</si>
  <si>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</si>
  <si>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</si>
  <si>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</si>
  <si>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</si>
  <si>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</si>
  <si>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</si>
  <si>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</si>
  <si>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</si>
  <si>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</si>
  <si>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</si>
  <si>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</si>
  <si>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</si>
  <si>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</si>
  <si>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</si>
  <si>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</si>
  <si>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</si>
  <si>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</si>
  <si>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</si>
  <si>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</si>
  <si>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</si>
  <si>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</si>
  <si>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</si>
  <si>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</si>
  <si>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</si>
  <si>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</si>
  <si>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</si>
  <si>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</si>
  <si>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</si>
  <si>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</si>
  <si>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</si>
  <si>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</si>
  <si>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</si>
  <si>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</si>
  <si>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</si>
  <si>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</si>
  <si>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</si>
  <si>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</si>
  <si>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</si>
  <si>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</si>
  <si>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</si>
  <si>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</si>
  <si>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</si>
  <si>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</si>
  <si>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</si>
  <si>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</si>
  <si>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</si>
  <si>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</si>
  <si>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</si>
  <si>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</si>
  <si>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</si>
  <si>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</si>
  <si>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</si>
  <si>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</si>
  <si>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</si>
  <si>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</si>
  <si>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</si>
  <si>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</si>
  <si>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</si>
  <si>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</si>
  <si>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</si>
  <si>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</si>
  <si>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</si>
  <si>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</si>
  <si>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</si>
  <si>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</si>
  <si>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</si>
  <si>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</si>
  <si>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</si>
  <si>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</si>
  <si>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</si>
  <si>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</si>
  <si>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</si>
  <si>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</si>
  <si>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</si>
  <si>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</si>
  <si>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</si>
  <si>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</si>
  <si>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</si>
  <si>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</si>
  <si>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</si>
  <si>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</si>
  <si>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</si>
  <si>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</si>
  <si>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</si>
  <si>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</si>
  <si>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</si>
  <si>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</si>
  <si>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</si>
  <si>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</si>
  <si>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</si>
  <si>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</si>
  <si>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</si>
  <si>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</si>
  <si>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</si>
  <si>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</si>
  <si>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</si>
  <si>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</si>
  <si>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</si>
  <si>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</si>
  <si>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</si>
  <si>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</si>
  <si>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</si>
  <si>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</si>
  <si>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</si>
  <si>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</si>
  <si>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</si>
  <si>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</si>
  <si>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</si>
  <si>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</si>
  <si>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</si>
  <si>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</si>
  <si>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</si>
  <si>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</si>
  <si>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</si>
  <si>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</si>
  <si>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</si>
  <si>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</si>
  <si>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</si>
  <si>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</si>
  <si>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</si>
  <si>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</si>
  <si>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</si>
  <si>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</si>
  <si>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</si>
  <si>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</si>
  <si>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</si>
  <si>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</si>
  <si>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</si>
  <si>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</si>
  <si>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</si>
  <si>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</si>
  <si>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</si>
  <si>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</si>
  <si>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</si>
  <si>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</si>
  <si>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</si>
  <si>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</si>
  <si>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</si>
  <si>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</si>
  <si>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</si>
  <si>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</si>
  <si>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</si>
  <si>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</si>
  <si>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</si>
  <si>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</si>
  <si>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</si>
  <si>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</si>
  <si>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</si>
  <si>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</si>
  <si>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</si>
  <si>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</si>
  <si>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</si>
  <si>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</si>
  <si>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</si>
  <si>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</si>
  <si>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</si>
  <si>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</si>
  <si>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</si>
  <si>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</si>
  <si>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</si>
  <si>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</si>
  <si>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</si>
  <si>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</si>
  <si>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</si>
  <si>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</si>
  <si>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</si>
  <si>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</si>
  <si>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</si>
  <si>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</si>
  <si>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</si>
  <si>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</si>
  <si>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</si>
  <si>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</si>
  <si>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</si>
  <si>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</si>
  <si>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</si>
  <si>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</si>
  <si>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</si>
  <si>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</si>
  <si>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</si>
  <si>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</si>
  <si>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</si>
  <si>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</si>
  <si>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</si>
  <si>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</si>
  <si>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</si>
  <si>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</si>
  <si>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</si>
  <si>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</si>
  <si>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</si>
  <si>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</si>
  <si>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</si>
  <si>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</si>
  <si>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</si>
  <si>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</si>
  <si>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</si>
  <si>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</si>
  <si>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</si>
  <si>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</si>
  <si>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</si>
  <si>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</si>
  <si>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</si>
  <si>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</si>
  <si>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</si>
  <si>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</si>
  <si>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</si>
  <si>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</si>
  <si>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</si>
  <si>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</si>
  <si>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</si>
  <si>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</si>
  <si>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</si>
  <si>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</si>
  <si>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</si>
  <si>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</si>
  <si>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</si>
  <si>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</si>
  <si>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</si>
  <si>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</si>
  <si>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</si>
  <si>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</si>
  <si>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</si>
  <si>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</si>
  <si>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</si>
  <si>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</si>
  <si>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</si>
  <si>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</si>
  <si>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</si>
  <si>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</si>
  <si>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</si>
  <si>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</si>
  <si>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</si>
  <si>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</si>
  <si>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</si>
  <si>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</si>
  <si>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</si>
  <si>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</si>
  <si>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</si>
  <si>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</si>
  <si>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</si>
  <si>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</si>
  <si>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</si>
  <si>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</si>
  <si>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</si>
  <si>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</si>
  <si>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</si>
  <si>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</si>
  <si>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</si>
  <si>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</si>
  <si>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</si>
  <si>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</si>
  <si>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</si>
  <si>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</si>
  <si>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</si>
  <si>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</si>
  <si>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</si>
  <si>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</si>
  <si>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</si>
  <si>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</si>
  <si>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</si>
  <si>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</si>
  <si>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</si>
  <si>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</si>
  <si>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</si>
  <si>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</si>
  <si>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</si>
  <si>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</si>
  <si>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</si>
  <si>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</si>
  <si>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</si>
  <si>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</si>
  <si>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</si>
  <si>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</si>
  <si>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</si>
  <si>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</si>
  <si>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</si>
  <si>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</si>
  <si>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</si>
  <si>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</si>
  <si>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</si>
  <si>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</si>
  <si>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</si>
  <si>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</si>
  <si>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</si>
  <si>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</si>
  <si>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</si>
  <si>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</si>
  <si>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</si>
  <si>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</si>
  <si>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</si>
  <si>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</si>
  <si>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</si>
  <si>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</si>
  <si>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</si>
  <si>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</si>
  <si>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</si>
  <si>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</si>
  <si>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</si>
  <si>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</si>
  <si>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</si>
  <si>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</si>
  <si>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</si>
  <si>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</si>
  <si>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</si>
  <si>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</si>
  <si>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</si>
  <si>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</si>
  <si>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</si>
  <si>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</si>
  <si>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</si>
  <si>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</si>
  <si>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</si>
  <si>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</si>
  <si>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</si>
  <si>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</si>
  <si>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</si>
  <si>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</si>
  <si>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</si>
  <si>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</si>
  <si>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</si>
  <si>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</si>
  <si>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</si>
  <si>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</si>
  <si>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</si>
  <si>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</si>
  <si>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</si>
  <si>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</si>
  <si>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</si>
  <si>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</si>
  <si>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</si>
  <si>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</si>
  <si>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</si>
  <si>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</si>
  <si>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</si>
  <si>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</si>
  <si>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</si>
  <si>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</si>
  <si>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</si>
  <si>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</si>
  <si>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</si>
  <si>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</si>
  <si>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</si>
  <si>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</si>
  <si>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</si>
  <si>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</si>
  <si>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</si>
  <si>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</si>
  <si>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</si>
  <si>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</si>
  <si>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</si>
  <si>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</si>
  <si>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</si>
  <si>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</si>
  <si>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</si>
  <si>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</si>
  <si>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</si>
  <si>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</si>
  <si>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</si>
  <si>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</si>
  <si>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</si>
  <si>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</si>
  <si>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</si>
  <si>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</si>
  <si>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</si>
  <si>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</si>
  <si>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</si>
  <si>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</si>
  <si>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</si>
  <si>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</si>
  <si>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</si>
  <si>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</si>
  <si>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</si>
  <si>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</si>
  <si>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</si>
  <si>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</si>
  <si>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</si>
  <si>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</si>
  <si>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</si>
  <si>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</si>
  <si>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</si>
  <si>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</si>
  <si>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</si>
  <si>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</si>
  <si>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</si>
  <si>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</si>
  <si>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</si>
  <si>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</si>
  <si>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</si>
  <si>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</si>
  <si>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</si>
  <si>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</si>
  <si>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</si>
  <si>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</si>
  <si>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</si>
  <si>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</si>
  <si>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</si>
  <si>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</si>
  <si>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</si>
  <si>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</si>
  <si>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</si>
  <si>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</si>
  <si>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</si>
  <si>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</si>
  <si>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</si>
  <si>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</si>
  <si>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</si>
  <si>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</si>
  <si>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</si>
  <si>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</si>
  <si>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</si>
  <si>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</si>
  <si>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</si>
  <si>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</si>
  <si>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</si>
  <si>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</si>
  <si>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</si>
  <si>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</si>
  <si>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</si>
  <si>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</si>
  <si>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</si>
  <si>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</si>
  <si>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</si>
  <si>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</si>
  <si>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</si>
  <si>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</si>
  <si>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</si>
  <si>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</si>
  <si>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</si>
  <si>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</si>
  <si>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</si>
  <si>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</si>
  <si>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</si>
  <si>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</si>
  <si>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</si>
  <si>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</si>
  <si>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</si>
  <si>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</si>
  <si>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</si>
  <si>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</si>
  <si>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</si>
  <si>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</si>
  <si>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</si>
  <si>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</si>
  <si>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</si>
  <si>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</si>
  <si>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</si>
  <si>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</si>
  <si>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</si>
  <si>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</si>
  <si>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</si>
  <si>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</si>
  <si>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</si>
  <si>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</si>
  <si>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</si>
  <si>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</si>
  <si>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</si>
  <si>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</si>
  <si>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</si>
  <si>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</si>
  <si>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</si>
  <si>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</si>
  <si>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</si>
  <si>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</si>
  <si>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</si>
  <si>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</si>
  <si>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</si>
  <si>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</si>
  <si>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</si>
  <si>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</si>
  <si>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</si>
  <si>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</si>
  <si>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</si>
  <si>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</si>
  <si>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</si>
  <si>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</si>
  <si>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</si>
  <si>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</si>
  <si>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</si>
  <si>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</si>
  <si>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</si>
  <si>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</si>
  <si>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</si>
  <si>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</si>
  <si>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</si>
  <si>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</si>
  <si>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</si>
  <si>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</si>
  <si>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</si>
  <si>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</si>
  <si>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</si>
  <si>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</si>
  <si>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</si>
  <si>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</si>
  <si>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</si>
  <si>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</si>
  <si>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</si>
  <si>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</si>
  <si>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</si>
  <si>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</si>
  <si>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</si>
  <si>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</si>
  <si>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</si>
  <si>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</si>
  <si>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</si>
  <si>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</si>
  <si>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</si>
  <si>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</si>
  <si>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</si>
  <si>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</si>
  <si>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</si>
  <si>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</si>
  <si>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</si>
  <si>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</si>
  <si>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</si>
  <si>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</si>
  <si>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</si>
  <si>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</si>
  <si>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</si>
  <si>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</si>
  <si>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</si>
  <si>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</si>
  <si>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</si>
  <si>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</si>
  <si>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</si>
  <si>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</si>
  <si>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</si>
  <si>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</si>
  <si>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</si>
  <si>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</si>
  <si>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</si>
  <si>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</si>
  <si>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</si>
  <si>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</si>
  <si>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</si>
  <si>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</si>
  <si>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</si>
  <si>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</si>
  <si>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</si>
  <si>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</si>
  <si>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</si>
  <si>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</si>
  <si>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</si>
  <si>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</si>
  <si>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</si>
  <si>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</si>
  <si>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</si>
  <si>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</si>
  <si>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</si>
  <si>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</si>
  <si>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</si>
  <si>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</si>
  <si>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</si>
  <si>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</si>
  <si>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</si>
  <si>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</si>
  <si>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</si>
  <si>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</si>
  <si>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</si>
  <si>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</si>
  <si>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</si>
  <si>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</si>
  <si>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</si>
  <si>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</si>
  <si>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</si>
  <si>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</si>
  <si>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</si>
  <si>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</si>
  <si>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</si>
  <si>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</si>
  <si>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</si>
  <si>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</si>
  <si>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</si>
  <si>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</si>
  <si>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</si>
  <si>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</si>
  <si>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</si>
  <si>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</si>
  <si>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</si>
  <si>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</si>
  <si>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</si>
  <si>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</si>
  <si>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</si>
  <si>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</si>
  <si>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</si>
  <si>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</si>
  <si>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</si>
  <si>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</si>
  <si>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</si>
  <si>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</si>
  <si>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</si>
  <si>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</si>
  <si>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</si>
  <si>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</si>
  <si>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</si>
  <si>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</si>
  <si>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</si>
  <si>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</si>
  <si>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</si>
  <si>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</si>
  <si>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</si>
  <si>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</si>
  <si>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</si>
  <si>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</si>
  <si>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</si>
  <si>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</si>
  <si>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</si>
  <si>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</si>
  <si>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</si>
  <si>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</si>
  <si>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</si>
  <si>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</si>
  <si>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</si>
  <si>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</si>
  <si>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</si>
  <si>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</si>
  <si>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</si>
  <si>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</si>
  <si>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</si>
  <si>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</si>
  <si>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</si>
  <si>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</si>
  <si>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</si>
  <si>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</si>
  <si>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</si>
  <si>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</si>
  <si>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</si>
  <si>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</si>
  <si>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</si>
  <si>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</si>
  <si>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</si>
  <si>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</si>
  <si>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</si>
  <si>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</si>
  <si>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</si>
  <si>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</si>
  <si>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</si>
  <si>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</si>
  <si>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</si>
  <si>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</si>
  <si>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</si>
  <si>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</si>
  <si>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</si>
  <si>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</si>
  <si>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</si>
  <si>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</si>
  <si>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</si>
  <si>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</si>
  <si>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</si>
  <si>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</si>
  <si>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</si>
  <si>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</si>
  <si>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</si>
  <si>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</si>
  <si>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</si>
  <si>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</si>
  <si>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</si>
  <si>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</si>
  <si>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</si>
  <si>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</si>
  <si>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</si>
  <si>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</si>
  <si>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</si>
  <si>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</si>
  <si>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</si>
  <si>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</si>
  <si>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</si>
  <si>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</si>
  <si>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</si>
  <si>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</si>
  <si>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</si>
  <si>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</si>
  <si>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</si>
  <si>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</si>
  <si>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</si>
  <si>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</si>
  <si>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</si>
  <si>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</si>
  <si>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</si>
  <si>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</si>
  <si>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</si>
  <si>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</si>
  <si>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</si>
  <si>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</si>
  <si>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</si>
  <si>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</si>
  <si>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</si>
  <si>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</si>
  <si>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</si>
  <si>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</si>
  <si>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</si>
  <si>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</si>
  <si>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</si>
  <si>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</si>
  <si>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</si>
  <si>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</si>
  <si>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</si>
  <si>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</si>
  <si>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</si>
  <si>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</si>
  <si>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</si>
  <si>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</si>
  <si>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</si>
  <si>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</si>
  <si>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</si>
  <si>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</si>
  <si>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</si>
  <si>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</si>
  <si>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</si>
  <si>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</si>
  <si>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</si>
  <si>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</si>
  <si>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</si>
  <si>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</si>
  <si>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</si>
  <si>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</si>
  <si>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</si>
  <si>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</si>
  <si>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</si>
  <si>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</si>
  <si>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</si>
  <si>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</si>
  <si>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</si>
  <si>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</si>
  <si>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</si>
  <si>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</si>
  <si>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</si>
  <si>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</si>
  <si>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</si>
  <si>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</si>
  <si>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</si>
  <si>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</si>
  <si>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</si>
  <si>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</si>
  <si>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</si>
  <si>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</si>
  <si>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</si>
  <si>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</si>
  <si>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</si>
  <si>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</si>
  <si>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</si>
  <si>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</si>
  <si>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</si>
  <si>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</si>
  <si>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</si>
  <si>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</si>
  <si>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</si>
  <si>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</si>
  <si>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</si>
  <si>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</si>
  <si>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</si>
  <si>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</si>
  <si>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</si>
  <si>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</si>
  <si>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</si>
  <si>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</si>
  <si>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</si>
  <si>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</si>
  <si>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</si>
  <si>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</si>
  <si>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</si>
  <si>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</si>
  <si>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</si>
  <si>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</si>
  <si>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</si>
  <si>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</si>
  <si>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</si>
  <si>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</si>
  <si>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</si>
  <si>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</si>
  <si>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</si>
  <si>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</si>
  <si>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</si>
  <si>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</si>
  <si>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</si>
  <si>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</si>
  <si>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</si>
  <si>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</si>
  <si>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</si>
  <si>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</si>
  <si>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</si>
  <si>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</si>
  <si>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</si>
  <si>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</si>
  <si>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</si>
  <si>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</si>
  <si>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</si>
  <si>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</si>
  <si>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</si>
  <si>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</si>
  <si>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</si>
  <si>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</si>
  <si>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</si>
  <si>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</si>
  <si>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</si>
  <si>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</si>
  <si>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</si>
  <si>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</si>
  <si>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</si>
  <si>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</si>
  <si>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</si>
  <si>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</si>
  <si>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</si>
  <si>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</si>
  <si>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</si>
  <si>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</si>
  <si>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</si>
  <si>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</si>
  <si>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</si>
  <si>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</si>
  <si>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</si>
  <si>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</si>
  <si>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</si>
  <si>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</si>
  <si>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</si>
  <si>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</si>
  <si>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</si>
  <si>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</si>
  <si>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</si>
  <si>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</si>
  <si>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</si>
  <si>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</si>
  <si>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</si>
  <si>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</si>
  <si>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</si>
  <si>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</si>
  <si>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</si>
  <si>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</si>
  <si>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</si>
  <si>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</si>
  <si>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</si>
  <si>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</si>
  <si>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</si>
  <si>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</si>
  <si>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</si>
  <si>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</si>
  <si>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</si>
  <si>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</si>
  <si>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</si>
  <si>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</si>
  <si>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</si>
  <si>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</si>
  <si>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</si>
  <si>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</si>
  <si>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</si>
  <si>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</si>
  <si>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</si>
  <si>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</si>
  <si>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</si>
  <si>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</si>
  <si>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</si>
  <si>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</si>
  <si>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</si>
  <si>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</si>
  <si>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</si>
  <si>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</si>
  <si>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</si>
  <si>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</si>
  <si>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</si>
  <si>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</si>
  <si>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</si>
  <si>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</si>
  <si>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</si>
  <si>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</si>
  <si>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</si>
  <si>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</si>
  <si>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</si>
  <si>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</si>
  <si>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</si>
  <si>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</si>
  <si>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</si>
  <si>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</si>
  <si>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</si>
  <si>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</si>
  <si>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</si>
  <si>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</si>
  <si>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</si>
  <si>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</si>
  <si>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</si>
  <si>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</si>
  <si>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</si>
  <si>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</si>
  <si>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</si>
  <si>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</si>
  <si>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</si>
  <si>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</si>
  <si>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</si>
  <si>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</si>
  <si>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</si>
  <si>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</si>
  <si>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</si>
  <si>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</si>
  <si>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</si>
  <si>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</si>
  <si>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</si>
  <si>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</si>
  <si>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</si>
  <si>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</si>
  <si>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</si>
  <si>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</si>
  <si>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</si>
  <si>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</si>
  <si>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</si>
  <si>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</si>
  <si>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</si>
  <si>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</si>
  <si>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</si>
  <si>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</si>
  <si>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</si>
  <si>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</si>
  <si>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</si>
  <si>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</si>
  <si>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</si>
  <si>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</si>
  <si>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</si>
  <si>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</si>
  <si>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</si>
  <si>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</si>
  <si>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</si>
  <si>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</si>
  <si>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</si>
  <si>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</si>
  <si>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</si>
  <si>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</si>
  <si>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</si>
  <si>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</si>
  <si>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</si>
  <si>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</si>
  <si>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</si>
  <si>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</si>
  <si>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</si>
  <si>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</si>
  <si>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</si>
  <si>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</si>
  <si>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</si>
  <si>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</si>
  <si>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</si>
  <si>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</si>
  <si>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</si>
  <si>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</si>
  <si>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</si>
  <si>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</si>
  <si>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</si>
  <si>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</si>
  <si>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</si>
  <si>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</si>
  <si>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</si>
  <si>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</si>
  <si>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</si>
  <si>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</si>
  <si>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</si>
  <si>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</si>
  <si>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</si>
  <si>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</si>
  <si>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</si>
  <si>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</si>
  <si>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</si>
  <si>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</si>
  <si>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</si>
  <si>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</si>
  <si>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</si>
  <si>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</si>
  <si>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</si>
  <si>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</si>
  <si>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</si>
  <si>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</si>
  <si>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</si>
  <si>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</si>
  <si>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</si>
  <si>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</si>
  <si>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</si>
  <si>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</si>
  <si>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</si>
  <si>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</si>
  <si>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</si>
  <si>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</si>
  <si>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</si>
  <si>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</si>
  <si>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</si>
  <si>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</si>
  <si>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</si>
  <si>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</si>
  <si>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</si>
  <si>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</si>
  <si>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</si>
  <si>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</si>
  <si>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</si>
  <si>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</si>
  <si>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</si>
  <si>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</si>
  <si>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</si>
  <si>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</si>
  <si>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</si>
  <si>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</si>
  <si>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</si>
  <si>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</si>
  <si>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</si>
  <si>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</si>
  <si>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</si>
  <si>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</si>
  <si>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</si>
  <si>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</si>
  <si>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</si>
  <si>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</si>
  <si>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</si>
  <si>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</si>
  <si>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</si>
  <si>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</si>
  <si>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</si>
  <si>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</si>
  <si>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</si>
  <si>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</si>
  <si>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</si>
  <si>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</si>
  <si>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</si>
  <si>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</si>
  <si>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</si>
  <si>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</si>
  <si>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</si>
  <si>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</si>
  <si>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</si>
  <si>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</si>
  <si>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</si>
  <si>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</si>
  <si>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</si>
  <si>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</si>
  <si>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</si>
  <si>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</si>
  <si>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</si>
  <si>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</si>
  <si>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</si>
  <si>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</si>
  <si>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</si>
  <si>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</si>
  <si>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</si>
  <si>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</si>
  <si>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</si>
  <si>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</si>
  <si>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</si>
  <si>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</si>
  <si>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</si>
  <si>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</si>
  <si>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</si>
  <si>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</si>
  <si>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</si>
  <si>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</si>
  <si>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</si>
  <si>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</si>
  <si>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</si>
  <si>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</si>
  <si>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</si>
  <si>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</si>
  <si>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</si>
  <si>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</si>
  <si>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</si>
  <si>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</si>
  <si>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</si>
  <si>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</si>
  <si>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</si>
  <si>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</si>
  <si>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</si>
  <si>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</si>
  <si>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</si>
  <si>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</si>
  <si>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</si>
  <si>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</si>
  <si>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</si>
  <si>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</si>
  <si>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</si>
  <si>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</si>
  <si>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</si>
  <si>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</si>
  <si>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</si>
  <si>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</si>
  <si>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</si>
  <si>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</si>
  <si>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</si>
  <si>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</si>
  <si>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</si>
  <si>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</si>
  <si>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</si>
  <si>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</si>
  <si>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</si>
  <si>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</si>
  <si>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</si>
  <si>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</si>
  <si>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</si>
  <si>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</si>
  <si>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</si>
  <si>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</si>
  <si>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</si>
  <si>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</si>
  <si>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</si>
  <si>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</si>
  <si>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</si>
  <si>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</si>
  <si>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</si>
  <si>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</si>
  <si>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</si>
  <si>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</si>
  <si>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</si>
  <si>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</si>
  <si>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</si>
  <si>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</si>
  <si>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</si>
  <si>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</si>
  <si>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</si>
  <si>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</si>
  <si>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</si>
  <si>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</si>
  <si>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</si>
  <si>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</si>
  <si>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</si>
  <si>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</si>
  <si>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</si>
  <si>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</si>
  <si>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</si>
  <si>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</si>
  <si>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</si>
  <si>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</si>
  <si>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</si>
  <si>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</si>
  <si>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</si>
  <si>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</si>
  <si>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</si>
  <si>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</si>
  <si>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</si>
  <si>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</si>
  <si>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</si>
  <si>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</si>
  <si>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</si>
  <si>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</si>
  <si>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</si>
  <si>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</si>
  <si>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</si>
  <si>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</si>
  <si>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</si>
  <si>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</si>
  <si>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</si>
  <si>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</si>
  <si>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</si>
  <si>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</si>
  <si>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</si>
  <si>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</si>
  <si>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</si>
  <si>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</si>
  <si>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</si>
  <si>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</si>
  <si>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</si>
  <si>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</si>
  <si>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</si>
  <si>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</si>
  <si>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</si>
  <si>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</si>
  <si>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</si>
  <si>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</si>
  <si>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</si>
  <si>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</si>
  <si>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</si>
  <si>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</si>
  <si>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</si>
  <si>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</si>
  <si>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</si>
  <si>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</si>
  <si>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</si>
  <si>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</si>
  <si>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</si>
  <si>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</si>
  <si>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</si>
  <si>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</si>
  <si>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</si>
  <si>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</si>
  <si>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</si>
  <si>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</si>
  <si>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</si>
  <si>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</si>
  <si>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</si>
  <si>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</si>
  <si>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</si>
  <si>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</si>
  <si>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</si>
  <si>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</si>
  <si>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</si>
  <si>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</si>
  <si>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</si>
  <si>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</si>
  <si>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</si>
  <si>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</si>
  <si>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</si>
  <si>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</si>
  <si>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</si>
  <si>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</si>
  <si>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</si>
  <si>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</si>
  <si>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</si>
  <si>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</si>
  <si>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</si>
  <si>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</si>
  <si>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</si>
  <si>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</si>
  <si>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</si>
  <si>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</si>
  <si>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</si>
  <si>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</si>
  <si>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</si>
  <si>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</si>
  <si>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</si>
  <si>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</si>
  <si>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</si>
  <si>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</si>
  <si>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</si>
  <si>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</si>
  <si>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</si>
  <si>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</si>
  <si>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</si>
  <si>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</si>
  <si>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</si>
  <si>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</si>
  <si>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</si>
  <si>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</si>
  <si>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</si>
  <si>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</si>
  <si>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</si>
  <si>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</si>
  <si>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</si>
  <si>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</si>
  <si>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</si>
  <si>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</si>
  <si>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</si>
  <si>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</si>
  <si>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</si>
  <si>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</si>
  <si>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</si>
  <si>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</si>
  <si>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</si>
  <si>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</si>
  <si>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</si>
  <si>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</si>
  <si>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</si>
  <si>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</si>
  <si>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</si>
  <si>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</si>
  <si>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</si>
  <si>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</si>
  <si>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</si>
  <si>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</si>
  <si>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</si>
  <si>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</si>
  <si>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</si>
  <si>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</si>
  <si>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</si>
  <si>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</si>
  <si>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</si>
  <si>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</si>
  <si>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</si>
  <si>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</si>
  <si>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</si>
  <si>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</si>
  <si>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</si>
  <si>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</si>
  <si>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</si>
  <si>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</si>
  <si>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</si>
  <si>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</si>
  <si>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</si>
  <si>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</si>
  <si>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</si>
  <si>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</si>
  <si>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</si>
  <si>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</si>
  <si>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</si>
  <si>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</si>
  <si>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</si>
  <si>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</si>
  <si>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</si>
  <si>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</si>
  <si>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</si>
  <si>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</si>
  <si>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</si>
  <si>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</si>
  <si>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</si>
  <si>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</si>
  <si>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</si>
  <si>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</si>
  <si>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</si>
  <si>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</si>
  <si>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</si>
  <si>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</si>
  <si>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</si>
  <si>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</si>
  <si>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</si>
  <si>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</si>
  <si>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</si>
  <si>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</si>
  <si>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</si>
  <si>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</si>
  <si>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</si>
  <si>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</si>
  <si>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</si>
  <si>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</si>
  <si>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</si>
  <si>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</si>
  <si>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</si>
  <si>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</si>
  <si>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</si>
  <si>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</si>
  <si>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</si>
  <si>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</si>
  <si>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</si>
  <si>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</si>
  <si>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</si>
  <si>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</si>
  <si>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</si>
  <si>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</si>
  <si>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</si>
  <si>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</si>
  <si>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</si>
  <si>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</si>
  <si>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</si>
  <si>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</si>
  <si>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</si>
  <si>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</si>
  <si>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</si>
  <si>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</si>
  <si>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</si>
  <si>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</si>
  <si>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</si>
  <si>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</si>
  <si>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</si>
  <si>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</si>
  <si>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</si>
  <si>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</si>
  <si>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</si>
  <si>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</si>
  <si>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</si>
  <si>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</si>
  <si>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</si>
  <si>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</si>
  <si>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</si>
  <si>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</si>
  <si>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</si>
  <si>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</si>
  <si>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</si>
  <si>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</si>
  <si>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</si>
  <si>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</si>
  <si>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</si>
  <si>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</si>
  <si>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</si>
  <si>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</si>
  <si>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</si>
  <si>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</si>
  <si>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</si>
  <si>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</si>
  <si>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</si>
  <si>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</si>
  <si>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</si>
  <si>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</si>
  <si>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</si>
  <si>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</si>
  <si>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</si>
  <si>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</si>
  <si>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</si>
  <si>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</si>
  <si>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</si>
  <si>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</si>
  <si>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</si>
  <si>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</si>
  <si>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</si>
  <si>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</si>
  <si>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</si>
  <si>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</si>
  <si>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</si>
  <si>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</si>
  <si>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</si>
  <si>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</si>
  <si>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</si>
  <si>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</si>
  <si>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</si>
  <si>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</si>
  <si>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</si>
  <si>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</si>
  <si>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</si>
  <si>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</si>
  <si>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</si>
  <si>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</si>
  <si>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</si>
  <si>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</si>
  <si>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</si>
  <si>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</si>
  <si>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</si>
  <si>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</si>
  <si>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</si>
  <si>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</si>
  <si>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</si>
  <si>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</si>
  <si>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</si>
  <si>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</si>
  <si>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</si>
  <si>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</si>
  <si>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</si>
  <si>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</si>
  <si>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</si>
  <si>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</si>
  <si>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</si>
  <si>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</si>
  <si>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</si>
  <si>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</si>
  <si>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</si>
  <si>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</si>
  <si>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</si>
  <si>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</si>
  <si>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</si>
  <si>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</si>
  <si>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</si>
  <si>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</si>
  <si>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</si>
  <si>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</si>
  <si>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</si>
  <si>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</si>
  <si>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</si>
  <si>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</si>
  <si>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</si>
  <si>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</si>
  <si>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</si>
  <si>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</si>
  <si>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</si>
  <si>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</si>
  <si>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</si>
  <si>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</si>
  <si>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</si>
  <si>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</si>
  <si>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</si>
  <si>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</si>
  <si>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</si>
  <si>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</si>
  <si>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</si>
  <si>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</si>
  <si>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</si>
  <si>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</si>
  <si>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</si>
  <si>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</si>
  <si>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</si>
  <si>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</si>
  <si>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</si>
  <si>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</si>
  <si>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</si>
  <si>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</si>
  <si>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</si>
  <si>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</si>
  <si>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</si>
  <si>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</si>
  <si>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</si>
  <si>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</si>
  <si>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</si>
  <si>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</si>
  <si>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</si>
  <si>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</si>
  <si>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</si>
  <si>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</si>
  <si>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</si>
  <si>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</si>
  <si>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</si>
  <si>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</si>
  <si>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</si>
  <si>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</si>
  <si>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</si>
  <si>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</si>
  <si>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</si>
  <si>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</si>
  <si>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</si>
  <si>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</si>
  <si>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</si>
  <si>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</si>
  <si>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</si>
  <si>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</si>
  <si>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</si>
  <si>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</si>
  <si>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</si>
  <si>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</si>
  <si>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</si>
  <si>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</si>
  <si>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</si>
  <si>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</si>
  <si>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</si>
  <si>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</si>
  <si>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</si>
  <si>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</si>
  <si>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</si>
  <si>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</si>
  <si>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</si>
  <si>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</si>
  <si>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</si>
  <si>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</si>
  <si>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</si>
  <si>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</si>
  <si>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</si>
  <si>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</si>
  <si>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</si>
  <si>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</si>
  <si>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</si>
  <si>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</si>
  <si>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</si>
  <si>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</si>
  <si>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</si>
  <si>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</si>
  <si>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</si>
  <si>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</si>
  <si>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</si>
  <si>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</si>
  <si>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</si>
  <si>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</si>
  <si>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</si>
  <si>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</si>
  <si>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</si>
  <si>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</si>
  <si>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</si>
  <si>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</si>
  <si>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</si>
  <si>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</si>
  <si>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</si>
  <si>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</si>
  <si>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</si>
  <si>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</si>
  <si>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</si>
  <si>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</si>
  <si>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</si>
  <si>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</si>
  <si>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</si>
  <si>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</si>
  <si>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</si>
  <si>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</si>
  <si>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</si>
  <si>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</si>
  <si>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</si>
  <si>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</si>
  <si>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</si>
  <si>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</si>
  <si>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</si>
  <si>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</si>
  <si>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</si>
  <si>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</si>
  <si>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</si>
  <si>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</si>
  <si>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</si>
  <si>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</si>
  <si>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</si>
  <si>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</si>
  <si>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</si>
  <si>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</si>
  <si>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</si>
  <si>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</si>
  <si>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</si>
  <si>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</si>
  <si>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</si>
  <si>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</si>
  <si>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</si>
  <si>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</si>
  <si>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</si>
  <si>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</si>
  <si>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</si>
  <si>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</si>
  <si>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</si>
  <si>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</si>
  <si>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</si>
  <si>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</si>
  <si>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</si>
  <si>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</si>
  <si>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</si>
  <si>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</si>
  <si>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</si>
  <si>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</si>
  <si>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</si>
  <si>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</si>
  <si>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</si>
  <si>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</si>
  <si>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</si>
  <si>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</si>
  <si>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</si>
  <si>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</si>
  <si>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</si>
  <si>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</si>
  <si>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</si>
  <si>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</si>
  <si>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</si>
  <si>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</si>
  <si>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</si>
  <si>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</si>
  <si>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</si>
  <si>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</si>
  <si>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</si>
  <si>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</si>
  <si>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</si>
  <si>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</si>
  <si>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</si>
  <si>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</si>
  <si>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</si>
  <si>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</si>
  <si>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</si>
  <si>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</si>
  <si>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</si>
  <si>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</si>
  <si>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</si>
  <si>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</si>
  <si>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</si>
  <si>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</si>
  <si>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</si>
  <si>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</si>
  <si>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</si>
  <si>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</si>
  <si>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</si>
  <si>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</si>
  <si>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</si>
  <si>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</si>
  <si>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</si>
  <si>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</si>
  <si>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</si>
  <si>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</si>
  <si>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</si>
  <si>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</si>
  <si>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</si>
  <si>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</si>
  <si>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</si>
  <si>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</si>
  <si>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</si>
  <si>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</si>
  <si>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</si>
  <si>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</si>
  <si>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</si>
  <si>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</si>
  <si>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</si>
  <si>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</si>
  <si>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</si>
  <si>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</si>
  <si>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</si>
  <si>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</si>
  <si>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</si>
  <si>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</si>
  <si>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</si>
  <si>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</si>
  <si>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</si>
  <si>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</si>
  <si>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</si>
  <si>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</si>
  <si>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</si>
  <si>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</si>
  <si>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</si>
  <si>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</si>
  <si>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</si>
  <si>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</si>
  <si>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</si>
  <si>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</si>
  <si>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</si>
  <si>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</si>
  <si>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</si>
  <si>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</si>
  <si>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</si>
  <si>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</si>
  <si>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</si>
  <si>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</si>
  <si>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</si>
  <si>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</si>
  <si>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</si>
  <si>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</si>
  <si>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</si>
  <si>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</si>
  <si>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</si>
  <si>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</si>
  <si>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</si>
  <si>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</si>
  <si>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</si>
  <si>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</si>
  <si>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</si>
  <si>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</si>
  <si>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</si>
  <si>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</si>
  <si>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</si>
  <si>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</si>
  <si>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</si>
  <si>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</si>
  <si>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</si>
  <si>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</si>
  <si>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</si>
  <si>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</si>
  <si>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</si>
  <si>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</si>
  <si>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</si>
  <si>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</si>
  <si>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</si>
  <si>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</si>
  <si>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</si>
  <si>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</si>
  <si>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</si>
  <si>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</si>
  <si>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</si>
  <si>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</si>
  <si>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</si>
  <si>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</si>
  <si>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</si>
  <si>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</si>
  <si>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</si>
  <si>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</si>
  <si>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</si>
  <si>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</si>
  <si>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</si>
  <si>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</si>
  <si>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</si>
  <si>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</si>
  <si>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</si>
  <si>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</si>
  <si>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</si>
  <si>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</si>
  <si>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</si>
  <si>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</si>
  <si>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</si>
  <si>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</si>
  <si>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</si>
  <si>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</si>
  <si>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</si>
  <si>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</si>
  <si>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</si>
  <si>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</si>
  <si>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</si>
  <si>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</si>
  <si>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</si>
  <si>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</si>
  <si>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</si>
  <si>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</si>
  <si>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</si>
  <si>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</si>
  <si>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</si>
  <si>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</si>
  <si>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</si>
  <si>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</si>
  <si>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</si>
  <si>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</si>
  <si>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</si>
  <si>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</si>
  <si>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</si>
  <si>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</si>
  <si>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</si>
  <si>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</si>
  <si>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</si>
  <si>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</si>
  <si>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</si>
  <si>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</si>
  <si>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</si>
  <si>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</si>
  <si>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</si>
  <si>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</si>
  <si>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</si>
  <si>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</si>
  <si>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</si>
  <si>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</si>
  <si>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</si>
  <si>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</si>
  <si>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</si>
  <si>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</si>
  <si>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</si>
  <si>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</si>
  <si>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</si>
  <si>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</si>
  <si>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</si>
  <si>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</si>
  <si>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</si>
  <si>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</si>
  <si>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</si>
  <si>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</si>
  <si>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</si>
  <si>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</si>
  <si>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</si>
  <si>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</si>
  <si>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</si>
  <si>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</si>
  <si>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</si>
  <si>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</si>
  <si>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</si>
  <si>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</si>
  <si>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</si>
  <si>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</si>
  <si>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</si>
  <si>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</si>
  <si>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</si>
  <si>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</si>
  <si>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</si>
  <si>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</si>
  <si>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</si>
  <si>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</si>
  <si>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</si>
  <si>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</si>
  <si>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</si>
  <si>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</si>
  <si>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</si>
  <si>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</si>
  <si>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</si>
  <si>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</si>
  <si>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</si>
  <si>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</si>
  <si>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</si>
  <si>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</si>
  <si>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</si>
  <si>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</si>
  <si>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</si>
  <si>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</si>
  <si>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</si>
  <si>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</si>
  <si>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</si>
  <si>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</si>
  <si>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</si>
  <si>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</si>
  <si>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</si>
  <si>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</si>
  <si>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</si>
  <si>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</si>
  <si>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</si>
  <si>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</si>
  <si>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</si>
  <si>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</si>
  <si>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</si>
  <si>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</si>
  <si>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</si>
  <si>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</si>
  <si>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</si>
  <si>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</si>
  <si>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</si>
  <si>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</si>
  <si>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</si>
  <si>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</si>
  <si>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</si>
  <si>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</si>
  <si>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</si>
  <si>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</si>
  <si>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</si>
  <si>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</si>
  <si>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</si>
  <si>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</si>
  <si>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</si>
  <si>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</si>
  <si>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</si>
  <si>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</si>
  <si>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</si>
  <si>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</si>
  <si>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</si>
  <si>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</si>
  <si>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</si>
  <si>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</si>
  <si>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</si>
  <si>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</si>
  <si>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</si>
  <si>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</si>
  <si>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</si>
  <si>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</si>
  <si>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</si>
  <si>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</si>
  <si>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</si>
  <si>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</si>
  <si>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</si>
  <si>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</si>
  <si>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</si>
  <si>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</si>
  <si>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</si>
  <si>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</si>
  <si>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</si>
  <si>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</si>
  <si>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</si>
  <si>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</si>
  <si>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</si>
  <si>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</si>
  <si>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</si>
  <si>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</si>
  <si>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</si>
  <si>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</si>
  <si>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</si>
  <si>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</si>
  <si>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</si>
  <si>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</si>
  <si>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</si>
  <si>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</si>
  <si>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</si>
  <si>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</si>
  <si>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</si>
  <si>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</si>
  <si>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</si>
  <si>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</si>
  <si>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</si>
  <si>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</si>
  <si>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</si>
  <si>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</si>
  <si>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</si>
  <si>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</si>
  <si>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</si>
  <si>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</si>
  <si>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</si>
  <si>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</si>
  <si>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</si>
  <si>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</si>
  <si>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</si>
  <si>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</si>
  <si>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</si>
  <si>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</si>
  <si>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</si>
  <si>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</si>
  <si>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</si>
  <si>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</si>
  <si>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</si>
  <si>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</si>
  <si>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</si>
  <si>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</si>
  <si>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</si>
  <si>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</si>
  <si>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</si>
  <si>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</si>
  <si>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</si>
  <si>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</si>
  <si>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</si>
  <si>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</si>
  <si>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</si>
  <si>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</si>
  <si>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</si>
  <si>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</si>
  <si>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</si>
  <si>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</si>
  <si>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</si>
  <si>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</si>
  <si>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</si>
  <si>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</si>
  <si>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</si>
  <si>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</si>
  <si>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</si>
  <si>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</si>
  <si>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</si>
  <si>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</si>
  <si>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</si>
  <si>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</si>
  <si>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</si>
  <si>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</si>
  <si>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</si>
  <si>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</si>
  <si>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</si>
  <si>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</si>
  <si>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</si>
  <si>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</si>
  <si>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</si>
  <si>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</si>
  <si>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</si>
  <si>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</si>
  <si>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</si>
  <si>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</si>
  <si>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</si>
  <si>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</si>
  <si>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</si>
  <si>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</si>
  <si>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</si>
  <si>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</si>
  <si>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</si>
  <si>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</si>
  <si>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</si>
  <si>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</si>
  <si>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</si>
  <si>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</si>
  <si>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</si>
  <si>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</si>
  <si>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</si>
  <si>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</si>
  <si>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</si>
  <si>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</si>
  <si>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</si>
  <si>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</si>
  <si>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</si>
  <si>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</si>
  <si>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</si>
  <si>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</si>
  <si>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</si>
  <si>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</si>
  <si>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</si>
  <si>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</si>
  <si>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</si>
  <si>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</si>
  <si>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</si>
  <si>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</si>
  <si>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</si>
  <si>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</si>
  <si>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</si>
  <si>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</si>
  <si>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</si>
  <si>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</si>
  <si>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</si>
  <si>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</si>
  <si>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</si>
  <si>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</si>
  <si>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</si>
  <si>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</si>
  <si>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</si>
  <si>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</si>
  <si>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</si>
  <si>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</si>
  <si>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</si>
  <si>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</si>
  <si>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</si>
  <si>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</si>
  <si>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</si>
  <si>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</si>
  <si>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</si>
  <si>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</si>
  <si>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</si>
  <si>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</si>
  <si>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</si>
  <si>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</si>
  <si>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</si>
  <si>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</si>
  <si>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</si>
  <si>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</si>
  <si>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</si>
  <si>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</si>
  <si>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</si>
  <si>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</si>
  <si>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</si>
  <si>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</si>
  <si>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</si>
  <si>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</si>
  <si>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</si>
  <si>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</si>
  <si>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</si>
  <si>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</si>
  <si>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</si>
  <si>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</si>
  <si>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</si>
  <si>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</si>
  <si>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</si>
  <si>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</si>
  <si>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</si>
  <si>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</si>
  <si>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</si>
  <si>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</si>
  <si>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</si>
  <si>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</si>
  <si>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</si>
  <si>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</si>
  <si>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</si>
  <si>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</si>
  <si>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</si>
  <si>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</si>
  <si>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</si>
  <si>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</si>
  <si>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</si>
  <si>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</si>
  <si>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</si>
  <si>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</si>
  <si>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</si>
  <si>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</si>
  <si>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</si>
  <si>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</si>
  <si>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</si>
  <si>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</si>
  <si>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</si>
  <si>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</si>
  <si>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</si>
  <si>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</si>
  <si>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</si>
  <si>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</si>
  <si>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</si>
  <si>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</si>
  <si>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</si>
  <si>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</si>
  <si>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</si>
  <si>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</si>
  <si>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</si>
  <si>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</si>
  <si>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</si>
  <si>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</si>
  <si>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</si>
  <si>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</si>
  <si>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</si>
  <si>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</si>
  <si>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</si>
  <si>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</si>
  <si>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</si>
  <si>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</si>
  <si>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</si>
  <si>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</si>
  <si>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</si>
  <si>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</si>
  <si>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</si>
  <si>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</si>
  <si>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</si>
  <si>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</si>
  <si>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</si>
  <si>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</si>
  <si>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</si>
  <si>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</si>
  <si>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</si>
  <si>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</si>
  <si>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</si>
  <si>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</si>
  <si>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</si>
  <si>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</si>
  <si>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</si>
  <si>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</si>
  <si>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</si>
  <si>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</si>
  <si>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</si>
  <si>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</si>
  <si>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</si>
  <si>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</si>
  <si>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</si>
  <si>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</si>
  <si>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</si>
  <si>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</si>
  <si>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</si>
  <si>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</si>
  <si>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</si>
  <si>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</si>
  <si>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</si>
  <si>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</si>
  <si>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</si>
  <si>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</si>
  <si>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</si>
  <si>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</si>
  <si>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</si>
  <si>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</si>
  <si>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</si>
  <si>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</si>
  <si>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</si>
  <si>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</si>
  <si>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</si>
  <si>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</si>
  <si>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</si>
  <si>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</si>
  <si>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</si>
  <si>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</si>
  <si>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</si>
  <si>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</si>
  <si>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</si>
  <si>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</si>
  <si>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</si>
  <si>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</si>
  <si>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</si>
  <si>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</si>
  <si>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</si>
  <si>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</si>
  <si>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</si>
  <si>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</si>
  <si>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</si>
  <si>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</si>
  <si>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</si>
  <si>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</si>
  <si>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</si>
  <si>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</si>
  <si>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</si>
  <si>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</si>
  <si>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</si>
  <si>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</si>
  <si>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</si>
  <si>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</si>
  <si>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</si>
  <si>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</si>
  <si>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</si>
  <si>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</si>
  <si>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</si>
  <si>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</si>
  <si>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</si>
  <si>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</si>
  <si>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</si>
  <si>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</si>
  <si>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</si>
  <si>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</si>
  <si>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</si>
  <si>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</si>
  <si>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</si>
  <si>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</si>
  <si>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</si>
  <si>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</si>
  <si>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</si>
  <si>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</si>
  <si>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</si>
  <si>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</si>
  <si>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</si>
  <si>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</si>
  <si>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</si>
  <si>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</si>
  <si>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</si>
  <si>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</si>
  <si>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</si>
  <si>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</si>
  <si>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</si>
  <si>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</si>
  <si>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</si>
  <si>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</si>
  <si>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</si>
  <si>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</si>
  <si>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</si>
  <si>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</si>
  <si>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</si>
  <si>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</si>
  <si>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</si>
  <si>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</si>
  <si>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</si>
  <si>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</si>
  <si>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</si>
  <si>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</si>
  <si>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</si>
  <si>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</si>
  <si>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</si>
  <si>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</si>
  <si>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</si>
  <si>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</si>
  <si>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</si>
  <si>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</si>
  <si>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</si>
  <si>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</si>
  <si>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</si>
  <si>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</si>
  <si>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</si>
  <si>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</si>
  <si>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</si>
  <si>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</si>
  <si>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</si>
  <si>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</si>
  <si>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</si>
  <si>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</si>
  <si>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</si>
  <si>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</si>
  <si>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</si>
  <si>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</si>
  <si>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</si>
  <si>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</si>
  <si>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</si>
  <si>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</si>
  <si>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</si>
  <si>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</si>
  <si>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</si>
  <si>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</si>
  <si>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</si>
  <si>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</si>
  <si>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</si>
  <si>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</si>
  <si>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</si>
  <si>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</si>
  <si>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</si>
  <si>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</si>
  <si>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</si>
  <si>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</si>
  <si>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</si>
  <si>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</si>
  <si>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</si>
  <si>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</si>
  <si>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</si>
  <si>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</si>
  <si>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</si>
  <si>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</si>
  <si>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</si>
  <si>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</si>
  <si>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</si>
  <si>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</si>
  <si>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</si>
  <si>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</si>
  <si>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</si>
  <si>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</si>
  <si>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</si>
  <si>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</si>
  <si>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</si>
  <si>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</si>
  <si>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</si>
  <si>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</si>
  <si>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</si>
  <si>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</si>
  <si>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</si>
  <si>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</si>
  <si>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</si>
  <si>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</si>
  <si>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</si>
  <si>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</si>
  <si>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</si>
  <si>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</si>
  <si>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</si>
  <si>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</si>
  <si>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</si>
  <si>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</si>
  <si>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</si>
  <si>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</si>
  <si>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</si>
  <si>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</si>
  <si>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</si>
  <si>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</si>
  <si>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</si>
  <si>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</si>
  <si>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</si>
  <si>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</si>
  <si>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</si>
  <si>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</si>
  <si>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</si>
  <si>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</si>
  <si>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</si>
  <si>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</si>
  <si>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</si>
  <si>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</si>
  <si>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</si>
  <si>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</si>
  <si>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</si>
  <si>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</si>
  <si>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</si>
  <si>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</si>
  <si>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</si>
  <si>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</si>
  <si>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</si>
  <si>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</si>
  <si>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</si>
  <si>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</si>
  <si>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</si>
  <si>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</si>
  <si>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</si>
  <si>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</si>
  <si>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</si>
  <si>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</si>
  <si>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</si>
  <si>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</si>
  <si>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</si>
  <si>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</si>
  <si>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</si>
  <si>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</si>
  <si>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</si>
  <si>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</si>
  <si>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</si>
  <si>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</si>
  <si>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</si>
  <si>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</si>
  <si>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</si>
  <si>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</si>
  <si>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</si>
  <si>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</si>
  <si>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</si>
  <si>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</si>
  <si>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</si>
  <si>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</si>
  <si>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</si>
  <si>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</si>
  <si>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</si>
  <si>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</si>
  <si>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</si>
  <si>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</si>
  <si>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</si>
  <si>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</si>
  <si>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</si>
  <si>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</si>
  <si>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</si>
  <si>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</si>
  <si>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</si>
  <si>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</si>
  <si>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</si>
  <si>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</si>
  <si>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</si>
  <si>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</si>
  <si>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</si>
  <si>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</si>
  <si>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</si>
  <si>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</si>
  <si>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</si>
  <si>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</si>
  <si>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</si>
  <si>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</si>
  <si>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</si>
  <si>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</si>
  <si>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</si>
  <si>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</si>
  <si>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</si>
  <si>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</si>
  <si>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</si>
  <si>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</si>
  <si>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</si>
  <si>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</si>
  <si>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</si>
  <si>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</si>
  <si>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</si>
  <si>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</si>
  <si>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</si>
  <si>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</si>
  <si>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</si>
  <si>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</si>
  <si>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</si>
  <si>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</si>
  <si>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</si>
  <si>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</si>
  <si>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</si>
  <si>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</si>
  <si>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</si>
  <si>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</si>
  <si>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</si>
  <si>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</si>
  <si>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</si>
  <si>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</si>
  <si>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</si>
  <si>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</si>
  <si>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</si>
  <si>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</si>
  <si>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</si>
  <si>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</si>
  <si>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</si>
  <si>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</si>
  <si>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</si>
  <si>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</si>
  <si>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</si>
  <si>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</si>
  <si>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</si>
  <si>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</si>
  <si>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</si>
  <si>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</si>
  <si>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</si>
  <si>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</si>
  <si>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</si>
  <si>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</si>
  <si>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</si>
  <si>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</si>
  <si>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</si>
  <si>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</si>
  <si>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</si>
  <si>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</si>
  <si>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</si>
  <si>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</si>
  <si>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</si>
  <si>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</si>
  <si>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</si>
  <si>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</si>
  <si>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</si>
  <si>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</si>
  <si>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</si>
  <si>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</si>
  <si>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</si>
  <si>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</si>
  <si>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</si>
  <si>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</si>
  <si>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</si>
  <si>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</si>
  <si>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</si>
  <si>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</si>
  <si>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</si>
  <si>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</si>
  <si>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</si>
  <si>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</si>
  <si>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</si>
  <si>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</si>
  <si>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</si>
  <si>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</si>
  <si>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</si>
  <si>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</si>
  <si>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</si>
  <si>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</si>
  <si>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</si>
  <si>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</si>
  <si>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</si>
  <si>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</si>
  <si>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</si>
  <si>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</si>
  <si>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</si>
  <si>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</si>
  <si>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</si>
  <si>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</si>
  <si>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</si>
  <si>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</si>
  <si>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</si>
  <si>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</si>
  <si>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</si>
  <si>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</si>
  <si>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</si>
  <si>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</si>
  <si>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</si>
  <si>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</si>
  <si>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</si>
  <si>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</si>
  <si>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</si>
  <si>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</si>
  <si>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</si>
  <si>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</si>
  <si>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</si>
  <si>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</si>
  <si>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</si>
  <si>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</si>
  <si>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</si>
  <si>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</si>
  <si>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</si>
  <si>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</si>
  <si>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</si>
  <si>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</si>
  <si>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</si>
  <si>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</si>
  <si>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</si>
  <si>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</si>
  <si>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</si>
  <si>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</si>
  <si>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</si>
  <si>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</si>
  <si>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</si>
  <si>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</si>
  <si>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</si>
  <si>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</si>
  <si>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</si>
  <si>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</si>
  <si>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</si>
  <si>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</si>
  <si>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</si>
  <si>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</si>
  <si>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</si>
  <si>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</si>
  <si>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</si>
  <si>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</si>
  <si>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</si>
  <si>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</si>
  <si>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</si>
  <si>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</si>
  <si>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</si>
  <si>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</si>
  <si>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</si>
  <si>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</si>
  <si>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</si>
  <si>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</si>
  <si>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</si>
  <si>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</si>
  <si>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</si>
  <si>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</si>
  <si>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</si>
  <si>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</si>
  <si>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</si>
  <si>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</si>
  <si>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</si>
  <si>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</si>
  <si>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</si>
  <si>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</si>
  <si>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</si>
  <si>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</si>
  <si>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</si>
  <si>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</si>
  <si>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</si>
  <si>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</si>
  <si>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</si>
  <si>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</si>
  <si>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</si>
  <si>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</si>
  <si>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</si>
  <si>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</si>
  <si>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</si>
  <si>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</si>
  <si>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</si>
  <si>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</si>
  <si>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</si>
  <si>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</si>
  <si>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</si>
  <si>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</si>
  <si>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</si>
  <si>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</si>
  <si>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</si>
  <si>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</si>
  <si>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</si>
  <si>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</si>
  <si>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</si>
  <si>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</si>
  <si>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</si>
  <si>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</si>
  <si>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</si>
  <si>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</si>
  <si>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</si>
  <si>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</si>
  <si>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</si>
  <si>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</si>
  <si>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</si>
  <si>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</si>
  <si>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</si>
  <si>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</si>
  <si>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</si>
  <si>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</si>
  <si>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</si>
  <si>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</si>
  <si>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</si>
  <si>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</si>
  <si>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</si>
  <si>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</si>
  <si>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</si>
  <si>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</si>
  <si>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</si>
  <si>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</si>
  <si>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</si>
  <si>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</si>
  <si>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</si>
  <si>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</si>
  <si>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</si>
  <si>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</si>
  <si>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</si>
  <si>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</si>
  <si>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</si>
  <si>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</si>
  <si>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</si>
  <si>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</si>
  <si>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</si>
  <si>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</si>
  <si>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</si>
  <si>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</si>
  <si>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</si>
  <si>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</si>
  <si>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</si>
  <si>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</si>
  <si>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</si>
  <si>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</si>
  <si>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</si>
  <si>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</si>
  <si>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</si>
  <si>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</si>
  <si>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</si>
  <si>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</si>
  <si>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</si>
  <si>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</si>
  <si>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</si>
  <si>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</si>
  <si>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</si>
  <si>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</si>
  <si>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</si>
  <si>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</si>
  <si>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</si>
  <si>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</si>
  <si>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</si>
  <si>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</si>
  <si>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</si>
  <si>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</si>
  <si>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</si>
  <si>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</si>
  <si>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</si>
  <si>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</si>
  <si>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</si>
  <si>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</si>
  <si>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</si>
  <si>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</si>
  <si>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</si>
  <si>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</si>
  <si>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</si>
  <si>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</si>
  <si>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</si>
  <si>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</si>
  <si>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</si>
  <si>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</si>
  <si>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</si>
  <si>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</si>
  <si>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</si>
  <si>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</si>
  <si>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</si>
  <si>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</si>
  <si>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</si>
  <si>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</si>
  <si>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</si>
  <si>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</si>
  <si>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</si>
  <si>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</si>
  <si>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</si>
  <si>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</si>
  <si>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</si>
  <si>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</si>
  <si>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</si>
  <si>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</si>
  <si>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</si>
  <si>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</si>
  <si>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</si>
  <si>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</si>
  <si>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</si>
  <si>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</si>
  <si>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</si>
  <si>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</si>
  <si>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</si>
  <si>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</si>
  <si>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</si>
  <si>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</si>
  <si>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</si>
  <si>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</si>
  <si>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</si>
  <si>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</si>
  <si>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</si>
  <si>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</si>
  <si>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</si>
  <si>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</si>
  <si>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</si>
  <si>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</si>
  <si>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</si>
  <si>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</si>
  <si>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</si>
  <si>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</si>
  <si>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</si>
  <si>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</si>
  <si>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</si>
  <si>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</si>
  <si>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</si>
  <si>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</si>
  <si>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</si>
  <si>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</si>
  <si>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</si>
  <si>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</si>
  <si>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</si>
  <si>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</si>
  <si>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</si>
  <si>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</si>
  <si>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</si>
  <si>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</si>
  <si>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</si>
  <si>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</si>
  <si>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</si>
  <si>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</si>
  <si>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</si>
  <si>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</si>
  <si>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</si>
  <si>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</si>
  <si>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</si>
  <si>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</si>
  <si>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</si>
  <si>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</si>
  <si>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</si>
  <si>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</si>
  <si>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</si>
  <si>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</si>
  <si>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</si>
  <si>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</si>
  <si>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</si>
  <si>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</si>
  <si>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</si>
  <si>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</si>
  <si>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</si>
  <si>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</si>
  <si>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</si>
  <si>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</si>
  <si>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</si>
  <si>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</si>
  <si>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</si>
  <si>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</si>
  <si>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</si>
  <si>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</si>
  <si>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</si>
  <si>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</si>
  <si>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</si>
  <si>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</si>
  <si>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</si>
  <si>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</si>
  <si>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</si>
  <si>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</si>
  <si>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</si>
  <si>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</si>
  <si>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</si>
  <si>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</si>
  <si>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</si>
  <si>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</si>
  <si>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</si>
  <si>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</si>
  <si>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</si>
  <si>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</si>
  <si>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</si>
  <si>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</si>
  <si>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</si>
  <si>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</si>
  <si>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</si>
  <si>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</si>
  <si>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</si>
  <si>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</si>
  <si>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</si>
  <si>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</si>
  <si>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</si>
  <si>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</si>
  <si>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</si>
  <si>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</si>
  <si>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</si>
  <si>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</si>
  <si>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</si>
  <si>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</si>
  <si>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</si>
  <si>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</si>
  <si>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</si>
  <si>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</si>
  <si>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</si>
  <si>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</si>
  <si>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</si>
  <si>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</si>
  <si>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</si>
  <si>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</si>
  <si>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</si>
  <si>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</si>
  <si>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</si>
  <si>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</si>
  <si>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</si>
  <si>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</si>
  <si>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</si>
  <si>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</si>
  <si>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</si>
  <si>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</si>
  <si>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</si>
  <si>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</si>
  <si>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</si>
  <si>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</si>
  <si>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</si>
  <si>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</si>
  <si>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</si>
  <si>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</si>
  <si>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</si>
  <si>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</si>
  <si>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</si>
  <si>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</si>
  <si>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</si>
  <si>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</si>
  <si>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</si>
  <si>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</si>
  <si>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</si>
  <si>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</si>
  <si>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</si>
  <si>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</si>
  <si>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</si>
  <si>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</si>
  <si>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</si>
  <si>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</si>
  <si>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</si>
  <si>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</si>
  <si>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</si>
  <si>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</si>
  <si>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</si>
  <si>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</si>
  <si>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</si>
  <si>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</si>
  <si>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</si>
  <si>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</si>
  <si>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</si>
  <si>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</si>
  <si>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</si>
  <si>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</si>
  <si>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</si>
  <si>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</si>
  <si>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</si>
  <si>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</si>
  <si>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</si>
  <si>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</si>
  <si>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</si>
  <si>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</si>
  <si>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</si>
  <si>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</si>
  <si>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</si>
  <si>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</si>
  <si>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</si>
  <si>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</si>
  <si>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</si>
  <si>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</si>
  <si>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</si>
  <si>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</si>
  <si>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</si>
  <si>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</si>
  <si>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</si>
  <si>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</si>
  <si>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</si>
  <si>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</si>
  <si>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</si>
  <si>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</si>
  <si>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</si>
  <si>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</si>
  <si>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</si>
  <si>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</si>
  <si>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</si>
  <si>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</si>
  <si>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</si>
  <si>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</si>
  <si>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</si>
  <si>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</si>
  <si>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</si>
  <si>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</si>
  <si>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</si>
  <si>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</si>
  <si>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</si>
  <si>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</si>
  <si>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</si>
  <si>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</si>
  <si>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</si>
  <si>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</si>
  <si>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</si>
  <si>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</si>
  <si>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</si>
  <si>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</si>
  <si>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</si>
  <si>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</si>
  <si>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</si>
  <si>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</si>
  <si>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</si>
  <si>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</si>
  <si>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</si>
  <si>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</si>
  <si>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</si>
  <si>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</si>
  <si>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</si>
  <si>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</si>
  <si>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</si>
  <si>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</si>
  <si>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</si>
  <si>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</si>
  <si>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</si>
  <si>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</si>
  <si>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</si>
  <si>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</si>
  <si>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</si>
  <si>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</si>
  <si>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</si>
  <si>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</si>
  <si>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</si>
  <si>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</si>
  <si>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</si>
  <si>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</si>
  <si>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</si>
  <si>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</si>
  <si>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</si>
  <si>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</si>
  <si>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</si>
  <si>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</si>
  <si>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</si>
  <si>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</si>
  <si>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</si>
  <si>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</si>
  <si>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</si>
  <si>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</si>
  <si>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</si>
  <si>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</si>
  <si>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</si>
  <si>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</si>
  <si>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</si>
  <si>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</si>
  <si>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</si>
  <si>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</si>
  <si>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</si>
  <si>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</si>
  <si>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</si>
  <si>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</si>
  <si>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</si>
  <si>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</si>
  <si>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</si>
  <si>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</si>
  <si>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</si>
  <si>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</si>
  <si>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</si>
  <si>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</si>
  <si>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</si>
  <si>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</si>
  <si>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</si>
  <si>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</si>
  <si>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</si>
  <si>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</si>
  <si>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</si>
  <si>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</si>
  <si>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</si>
  <si>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</si>
  <si>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</si>
  <si>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</si>
  <si>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</si>
  <si>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</si>
  <si>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</si>
  <si>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</si>
  <si>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</si>
  <si>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</si>
  <si>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</si>
  <si>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</si>
  <si>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</si>
  <si>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</si>
  <si>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</si>
  <si>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</si>
  <si>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</si>
  <si>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</si>
  <si>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</si>
  <si>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</si>
  <si>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</si>
  <si>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</si>
  <si>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</si>
  <si>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</si>
  <si>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</si>
  <si>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</si>
  <si>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</si>
  <si>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</si>
  <si>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</si>
  <si>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</si>
  <si>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</si>
  <si>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</si>
  <si>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</si>
  <si>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</si>
  <si>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</si>
  <si>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</si>
  <si>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</si>
  <si>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</si>
  <si>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</si>
  <si>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</si>
  <si>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</si>
  <si>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</si>
  <si>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</si>
  <si>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</si>
  <si>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</si>
  <si>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</si>
  <si>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</si>
  <si>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</si>
  <si>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</si>
  <si>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</si>
  <si>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</si>
  <si>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</si>
  <si>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</si>
  <si>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</si>
  <si>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</si>
  <si>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</si>
  <si>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</si>
  <si>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</si>
  <si>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</si>
  <si>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</si>
  <si>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</si>
  <si>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</si>
  <si>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</si>
  <si>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</si>
  <si>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</si>
  <si>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</si>
  <si>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</si>
  <si>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</si>
  <si>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</si>
  <si>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</si>
  <si>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</si>
  <si>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</si>
  <si>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</si>
  <si>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</si>
  <si>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</si>
  <si>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</si>
  <si>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</si>
  <si>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</si>
  <si>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</si>
  <si>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</si>
  <si>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</si>
  <si>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</si>
  <si>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</si>
  <si>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</si>
  <si>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</si>
  <si>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</si>
  <si>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</si>
  <si>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</si>
  <si>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</si>
  <si>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</si>
  <si>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</si>
  <si>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</si>
  <si>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</si>
  <si>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</si>
  <si>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</si>
  <si>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</si>
  <si>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</si>
  <si>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</si>
  <si>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</si>
  <si>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</si>
  <si>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</si>
  <si>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</si>
  <si>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</si>
  <si>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</si>
  <si>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</si>
  <si>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</si>
  <si>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</si>
  <si>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</si>
  <si>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</si>
  <si>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</si>
  <si>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</si>
  <si>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</si>
  <si>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</si>
  <si>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</si>
  <si>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</si>
  <si>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</si>
  <si>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</si>
  <si>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</si>
  <si>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</si>
  <si>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</si>
  <si>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</si>
  <si>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</si>
  <si>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</si>
  <si>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</si>
  <si>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</si>
  <si>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</si>
  <si>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</si>
  <si>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</si>
  <si>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</si>
  <si>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</si>
  <si>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</si>
  <si>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</si>
  <si>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</si>
  <si>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</si>
  <si>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</si>
  <si>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</si>
  <si>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</si>
  <si>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</si>
  <si>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</si>
  <si>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</si>
  <si>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</si>
  <si>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</si>
  <si>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</si>
  <si>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</si>
  <si>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</si>
  <si>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</si>
  <si>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</si>
  <si>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</si>
  <si>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</si>
  <si>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</si>
  <si>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</si>
  <si>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</si>
  <si>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</si>
  <si>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</si>
  <si>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</si>
  <si>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</si>
  <si>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</si>
  <si>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</si>
  <si>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</si>
  <si>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</si>
  <si>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</si>
  <si>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</si>
  <si>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</si>
  <si>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</si>
  <si>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</si>
  <si>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</si>
  <si>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</si>
  <si>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</si>
  <si>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</si>
  <si>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</si>
  <si>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</si>
  <si>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</si>
  <si>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</si>
  <si>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</si>
  <si>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</si>
  <si>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</si>
  <si>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</si>
  <si>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</si>
  <si>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</si>
  <si>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</si>
  <si>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</si>
  <si>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</si>
  <si>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</si>
  <si>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</si>
  <si>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</si>
  <si>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</si>
  <si>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</si>
  <si>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</si>
  <si>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</si>
  <si>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</si>
  <si>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</si>
  <si>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</si>
  <si>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</si>
  <si>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</si>
  <si>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</si>
  <si>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</si>
  <si>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</si>
  <si>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</si>
  <si>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</si>
  <si>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</si>
  <si>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</si>
  <si>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</si>
  <si>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</si>
  <si>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</si>
  <si>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</si>
  <si>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</si>
  <si>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</si>
  <si>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</si>
  <si>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</si>
  <si>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</si>
  <si>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</si>
  <si>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</si>
  <si>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</si>
  <si>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</si>
  <si>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</si>
  <si>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</si>
  <si>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</si>
  <si>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</si>
  <si>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</si>
  <si>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</si>
  <si>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</si>
  <si>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</si>
  <si>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</si>
  <si>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</si>
  <si>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</si>
  <si>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</si>
  <si>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</si>
  <si>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</si>
  <si>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</si>
  <si>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</si>
  <si>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</si>
  <si>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</si>
  <si>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</si>
  <si>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</si>
  <si>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</si>
  <si>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</si>
  <si>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</si>
  <si>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</si>
  <si>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</si>
  <si>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</si>
  <si>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</si>
  <si>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</si>
  <si>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</si>
  <si>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</si>
  <si>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</si>
  <si>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</si>
  <si>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</si>
  <si>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</si>
  <si>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</si>
  <si>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</si>
  <si>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</si>
  <si>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</si>
  <si>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</si>
  <si>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</si>
  <si>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</si>
  <si>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</si>
  <si>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</si>
  <si>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</si>
  <si>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</si>
  <si>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</si>
  <si>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</si>
  <si>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</si>
  <si>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</si>
  <si>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</si>
  <si>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</si>
  <si>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</si>
  <si>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</si>
  <si>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</si>
  <si>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</si>
  <si>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</si>
  <si>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</si>
  <si>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</si>
  <si>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</si>
  <si>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</si>
  <si>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</si>
  <si>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</si>
  <si>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</si>
  <si>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</si>
  <si>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</si>
  <si>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</si>
  <si>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</si>
  <si>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</si>
  <si>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</si>
  <si>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</si>
  <si>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</si>
  <si>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</si>
  <si>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</si>
  <si>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</si>
  <si>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</si>
  <si>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</si>
  <si>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</si>
  <si>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</si>
  <si>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</si>
  <si>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</si>
  <si>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</si>
  <si>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</si>
  <si>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</si>
  <si>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</si>
  <si>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</si>
  <si>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</si>
  <si>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</si>
  <si>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</si>
  <si>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</si>
  <si>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</si>
  <si>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</si>
  <si>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</si>
  <si>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</si>
  <si>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</si>
  <si>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</si>
  <si>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</si>
  <si>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</si>
  <si>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</si>
  <si>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</si>
  <si>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</si>
  <si>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</si>
  <si>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</si>
  <si>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</si>
  <si>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</si>
  <si>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</si>
  <si>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</si>
  <si>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</si>
  <si>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</si>
  <si>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</si>
  <si>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</si>
  <si>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</si>
  <si>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</si>
  <si>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</si>
  <si>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</si>
  <si>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</si>
  <si>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</si>
  <si>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</si>
  <si>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</si>
  <si>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</si>
  <si>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</si>
  <si>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</si>
  <si>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</si>
  <si>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</si>
  <si>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</si>
  <si>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</si>
  <si>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</si>
  <si>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</si>
  <si>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</si>
  <si>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</si>
  <si>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</si>
  <si>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</si>
  <si>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</si>
  <si>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</si>
  <si>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</si>
  <si>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</si>
  <si>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</si>
  <si>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</si>
  <si>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</si>
  <si>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</si>
  <si>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</si>
  <si>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</si>
  <si>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</si>
  <si>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</si>
  <si>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</si>
  <si>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</si>
  <si>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</si>
  <si>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</si>
  <si>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</si>
  <si>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</si>
  <si>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</si>
  <si>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</si>
  <si>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</si>
  <si>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</si>
  <si>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</si>
  <si>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</si>
  <si>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</si>
  <si>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</si>
  <si>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</si>
  <si>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</si>
  <si>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</si>
  <si>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</si>
  <si>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</si>
  <si>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</si>
  <si>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</si>
  <si>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</si>
  <si>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</si>
  <si>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</si>
  <si>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</si>
  <si>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</si>
  <si>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</si>
  <si>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</si>
  <si>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</si>
  <si>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</si>
  <si>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</si>
  <si>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</si>
  <si>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</si>
  <si>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</si>
  <si>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</si>
  <si>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</si>
  <si>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</si>
  <si>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</si>
  <si>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</si>
  <si>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</si>
  <si>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</si>
  <si>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</si>
  <si>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</si>
  <si>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</si>
  <si>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</si>
  <si>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</si>
  <si>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</si>
  <si>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</si>
  <si>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</si>
  <si>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</si>
  <si>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</si>
  <si>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</si>
  <si>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</si>
  <si>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</si>
  <si>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</si>
  <si>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</si>
  <si>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</si>
  <si>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</si>
  <si>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</si>
  <si>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</si>
  <si>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</si>
  <si>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</si>
  <si>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</si>
  <si>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</si>
  <si>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</si>
  <si>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</si>
  <si>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</si>
  <si>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</si>
  <si>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</si>
  <si>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</si>
  <si>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</si>
  <si>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</si>
  <si>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</si>
  <si>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</si>
  <si>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</si>
  <si>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</si>
  <si>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</si>
  <si>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</si>
  <si>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</si>
  <si>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</si>
  <si>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</si>
  <si>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</si>
  <si>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</si>
  <si>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</si>
  <si>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</si>
  <si>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</si>
  <si>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</si>
  <si>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</si>
  <si>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</si>
  <si>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</si>
  <si>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</si>
  <si>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</si>
  <si>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</si>
  <si>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</si>
  <si>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</si>
  <si>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</si>
  <si>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</si>
  <si>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</si>
  <si>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</si>
  <si>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</si>
  <si>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</si>
  <si>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</si>
  <si>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</si>
  <si>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</si>
  <si>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</si>
  <si>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</si>
  <si>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</si>
  <si>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</si>
  <si>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</si>
  <si>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</si>
  <si>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</si>
  <si>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</si>
  <si>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</si>
  <si>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</si>
  <si>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</si>
  <si>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</si>
  <si>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</si>
  <si>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</si>
  <si>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</si>
  <si>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</si>
  <si>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</si>
  <si>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</si>
  <si>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</si>
  <si>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</si>
  <si>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</si>
  <si>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</si>
  <si>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</si>
  <si>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</si>
  <si>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</si>
  <si>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</si>
  <si>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</si>
  <si>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</si>
  <si>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</si>
  <si>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</si>
  <si>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</si>
  <si>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</si>
  <si>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</si>
  <si>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</si>
  <si>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</si>
  <si>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</si>
  <si>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</si>
  <si>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</si>
  <si>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</si>
  <si>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</si>
  <si>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</si>
  <si>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</si>
  <si>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</si>
  <si>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</si>
  <si>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</si>
  <si>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</si>
  <si>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</si>
  <si>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</si>
  <si>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</si>
  <si>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</si>
  <si>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</si>
  <si>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</si>
  <si>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</si>
  <si>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</si>
  <si>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</si>
  <si>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</si>
  <si>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</si>
  <si>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</si>
  <si>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</si>
  <si>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</si>
  <si>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</si>
  <si>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</si>
  <si>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</si>
  <si>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</si>
  <si>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</si>
  <si>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</si>
  <si>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</si>
  <si>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</si>
  <si>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</si>
  <si>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</si>
  <si>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</si>
  <si>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</si>
  <si>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</si>
  <si>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</si>
  <si>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</si>
  <si>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</si>
  <si>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</si>
  <si>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</si>
  <si>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</si>
  <si>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</si>
  <si>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</si>
  <si>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</si>
  <si>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</si>
  <si>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</si>
  <si>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</si>
  <si>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</si>
  <si>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</si>
  <si>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</si>
  <si>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</si>
  <si>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</si>
  <si>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</si>
  <si>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</si>
  <si>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</si>
  <si>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</si>
  <si>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</si>
  <si>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</si>
  <si>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</si>
  <si>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</si>
  <si>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</si>
  <si>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</si>
  <si>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</si>
  <si>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</si>
  <si>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</si>
  <si>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</si>
  <si>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</si>
  <si>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</si>
  <si>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</si>
  <si>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</si>
  <si>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</si>
  <si>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</si>
  <si>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</si>
  <si>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</si>
  <si>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</si>
  <si>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</si>
  <si>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</si>
  <si>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</si>
  <si>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</si>
  <si>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</si>
  <si>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</si>
  <si>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</si>
  <si>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</si>
  <si>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</si>
  <si>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</si>
  <si>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</si>
  <si>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</si>
  <si>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</si>
  <si>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</si>
  <si>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</si>
  <si>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</si>
  <si>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</si>
  <si>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</si>
  <si>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</si>
  <si>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</si>
  <si>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</si>
  <si>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</si>
  <si>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</si>
  <si>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</si>
  <si>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</si>
  <si>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</si>
  <si>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</si>
  <si>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</si>
  <si>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</si>
  <si>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</si>
  <si>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</si>
  <si>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</si>
  <si>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</si>
  <si>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</si>
  <si>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</si>
  <si>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</si>
  <si>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</si>
  <si>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</si>
  <si>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</si>
  <si>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</si>
  <si>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</si>
  <si>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</si>
  <si>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</si>
  <si>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</si>
  <si>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</si>
  <si>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</si>
  <si>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</si>
  <si>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</si>
  <si>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</si>
  <si>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</si>
  <si>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</si>
  <si>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</si>
  <si>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</si>
  <si>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</si>
  <si>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</si>
  <si>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</si>
  <si>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</si>
  <si>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</si>
  <si>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</si>
  <si>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</si>
  <si>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</si>
  <si>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</si>
  <si>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</si>
  <si>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</si>
  <si>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</si>
  <si>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</si>
  <si>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</si>
  <si>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</si>
  <si>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</si>
  <si>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</si>
  <si>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</si>
  <si>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</si>
  <si>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</si>
  <si>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</si>
  <si>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</si>
  <si>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</si>
  <si>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</si>
  <si>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</si>
  <si>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</si>
  <si>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</si>
  <si>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</si>
  <si>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</si>
  <si>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</si>
  <si>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</si>
  <si>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</si>
  <si>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</si>
  <si>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</si>
  <si>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</si>
  <si>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</si>
  <si>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</si>
  <si>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</si>
  <si>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</si>
  <si>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</si>
  <si>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</si>
  <si>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</si>
  <si>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</si>
  <si>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</si>
  <si>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</si>
  <si>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</si>
  <si>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</si>
  <si>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</si>
  <si>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</si>
  <si>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</si>
  <si>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</si>
  <si>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</si>
  <si>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</si>
  <si>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</si>
  <si>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</si>
  <si>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</si>
  <si>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</si>
  <si>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</si>
  <si>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</si>
  <si>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</si>
  <si>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</si>
  <si>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</si>
  <si>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</si>
  <si>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</si>
  <si>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</si>
  <si>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</si>
  <si>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</si>
  <si>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</si>
  <si>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</si>
  <si>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</si>
  <si>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</si>
  <si>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</si>
  <si>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</si>
  <si>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</si>
  <si>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</si>
  <si>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</si>
  <si>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</si>
  <si>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</si>
  <si>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</si>
  <si>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</si>
  <si>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</si>
  <si>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</si>
  <si>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</si>
  <si>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</si>
  <si>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</si>
  <si>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</si>
  <si>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</si>
  <si>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</si>
  <si>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</si>
  <si>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</si>
  <si>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</si>
  <si>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</si>
  <si>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</si>
  <si>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</si>
  <si>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</si>
  <si>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</si>
  <si>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</si>
  <si>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</si>
  <si>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</si>
  <si>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</si>
  <si>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</si>
  <si>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</si>
  <si>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</si>
  <si>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</si>
  <si>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</si>
  <si>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</si>
  <si>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</si>
  <si>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</si>
  <si>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</si>
  <si>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</si>
  <si>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</si>
  <si>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</si>
  <si>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</si>
  <si>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</si>
  <si>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</si>
  <si>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</si>
  <si>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</si>
  <si>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</si>
  <si>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</si>
  <si>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</si>
  <si>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</si>
  <si>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</si>
  <si>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</si>
  <si>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</si>
  <si>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</si>
  <si>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</si>
  <si>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</si>
  <si>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</si>
  <si>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</si>
  <si>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</si>
  <si>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</si>
  <si>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</si>
  <si>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</si>
  <si>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</si>
  <si>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</si>
  <si>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</si>
  <si>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</si>
  <si>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</si>
  <si>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</si>
  <si>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</si>
  <si>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</si>
  <si>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</si>
  <si>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</si>
  <si>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</si>
  <si>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</si>
  <si>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</si>
  <si>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</si>
  <si>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</si>
  <si>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</si>
  <si>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</si>
  <si>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</si>
  <si>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</si>
  <si>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</si>
  <si>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</si>
  <si>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</si>
  <si>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</si>
  <si>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</si>
  <si>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</si>
  <si>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</si>
  <si>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</si>
  <si>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</si>
  <si>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</si>
  <si>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</si>
  <si>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</si>
  <si>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</si>
  <si>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</si>
  <si>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</si>
  <si>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</si>
  <si>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</si>
  <si>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</si>
  <si>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</si>
  <si>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</si>
  <si>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</si>
  <si>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</si>
  <si>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</si>
  <si>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</si>
  <si>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</si>
  <si>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</si>
  <si>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</si>
  <si>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</si>
  <si>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</si>
  <si>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</si>
  <si>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</si>
  <si>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</si>
  <si>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</si>
  <si>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</si>
  <si>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</si>
  <si>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</si>
  <si>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</si>
  <si>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</si>
  <si>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</si>
  <si>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</si>
  <si>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</si>
  <si>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</si>
  <si>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</si>
  <si>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</si>
  <si>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</si>
  <si>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</si>
  <si>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</si>
  <si>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</si>
  <si>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</si>
  <si>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</si>
  <si>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</si>
  <si>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</si>
  <si>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</si>
  <si>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</si>
  <si>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</si>
  <si>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</si>
  <si>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</si>
  <si>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</si>
  <si>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</si>
  <si>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</si>
  <si>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</si>
  <si>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</si>
  <si>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</si>
  <si>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</si>
  <si>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</si>
  <si>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</si>
  <si>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</si>
  <si>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</si>
  <si>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</si>
  <si>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</si>
  <si>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</si>
  <si>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</si>
  <si>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</si>
  <si>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</si>
  <si>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</si>
  <si>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</si>
  <si>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</si>
  <si>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</si>
  <si>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</si>
  <si>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</si>
  <si>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</si>
  <si>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</si>
  <si>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</si>
  <si>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</si>
  <si>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</si>
  <si>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</si>
  <si>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</si>
  <si>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</si>
  <si>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</si>
  <si>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</si>
  <si>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</si>
  <si>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</si>
  <si>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</si>
  <si>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</si>
  <si>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</si>
  <si>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</si>
  <si>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</si>
  <si>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</si>
  <si>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</si>
  <si>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</si>
  <si>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</si>
  <si>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</si>
  <si>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</si>
  <si>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</si>
  <si>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</si>
  <si>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</si>
  <si>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</si>
  <si>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</si>
  <si>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</si>
  <si>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</si>
  <si>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</si>
  <si>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</si>
  <si>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</si>
  <si>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</si>
  <si>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</si>
  <si>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</si>
  <si>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</si>
  <si>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</si>
  <si>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</si>
  <si>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</si>
  <si>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</si>
  <si>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</si>
  <si>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</si>
  <si>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</si>
  <si>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</si>
  <si>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</si>
  <si>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</si>
  <si>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</si>
  <si>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</si>
  <si>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</si>
  <si>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</si>
  <si>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</si>
  <si>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</si>
  <si>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</si>
  <si>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</si>
  <si>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</si>
  <si>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</si>
  <si>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</si>
  <si>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</si>
  <si>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</si>
  <si>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</si>
  <si>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</si>
  <si>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</si>
  <si>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</si>
  <si>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</si>
  <si>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</si>
  <si>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</si>
  <si>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</si>
  <si>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</si>
  <si>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</si>
  <si>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</si>
  <si>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</si>
  <si>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</si>
  <si>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</si>
  <si>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</si>
  <si>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</si>
  <si>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</si>
  <si>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</si>
  <si>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</si>
  <si>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</si>
  <si>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</si>
  <si>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</si>
  <si>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</si>
  <si>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</si>
  <si>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</si>
  <si>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</si>
  <si>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</si>
  <si>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</si>
  <si>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</si>
  <si>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</si>
  <si>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</si>
  <si>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</si>
  <si>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</si>
  <si>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</si>
  <si>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</si>
  <si>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</si>
  <si>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</si>
  <si>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</si>
  <si>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</si>
  <si>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</si>
  <si>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</si>
  <si>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</si>
  <si>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</si>
  <si>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</si>
  <si>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</si>
  <si>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</si>
  <si>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</si>
  <si>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</si>
  <si>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</si>
  <si>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</si>
  <si>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</si>
  <si>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</si>
  <si>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</si>
  <si>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</si>
  <si>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</si>
  <si>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</si>
  <si>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</si>
  <si>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</si>
  <si>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</si>
  <si>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</si>
  <si>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</si>
  <si>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</si>
  <si>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</si>
  <si>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</si>
  <si>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</si>
  <si>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</si>
  <si>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</si>
  <si>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</si>
  <si>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</si>
  <si>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</si>
  <si>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</si>
  <si>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</si>
  <si>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</si>
  <si>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</si>
  <si>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</si>
  <si>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</si>
  <si>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</si>
  <si>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</si>
  <si>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</si>
  <si>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</si>
  <si>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</si>
  <si>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</si>
  <si>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</si>
  <si>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</si>
  <si>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</si>
  <si>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</si>
  <si>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</si>
  <si>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</si>
  <si>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</si>
  <si>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</si>
  <si>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</si>
  <si>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</si>
  <si>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</si>
  <si>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</si>
  <si>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</si>
  <si>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</si>
  <si>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</si>
  <si>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</si>
  <si>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</si>
  <si>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</si>
  <si>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</si>
  <si>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</si>
  <si>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</si>
  <si>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</si>
  <si>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</si>
  <si>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</si>
  <si>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</si>
  <si>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</si>
  <si>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</si>
  <si>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</si>
  <si>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</si>
  <si>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</si>
  <si>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</si>
  <si>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</si>
  <si>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</si>
  <si>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</si>
  <si>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</si>
  <si>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</si>
  <si>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</si>
  <si>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</si>
  <si>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</si>
  <si>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</si>
  <si>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</si>
  <si>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</si>
  <si>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</si>
  <si>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</si>
  <si>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</si>
  <si>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</si>
  <si>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</si>
  <si>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</si>
  <si>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</si>
  <si>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</si>
  <si>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</si>
  <si>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</si>
  <si>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</si>
  <si>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</si>
  <si>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</si>
  <si>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</si>
  <si>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</si>
  <si>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</si>
  <si>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</si>
  <si>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</si>
  <si>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</si>
  <si>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</si>
  <si>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</si>
  <si>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</si>
  <si>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</si>
  <si>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</si>
  <si>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</si>
  <si>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</si>
  <si>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</si>
  <si>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</si>
  <si>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</si>
  <si>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</si>
  <si>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</si>
  <si>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</si>
  <si>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</si>
  <si>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</si>
  <si>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</si>
  <si>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</si>
  <si>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</si>
  <si>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</si>
  <si>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</si>
  <si>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</si>
  <si>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</si>
  <si>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</si>
  <si>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</si>
  <si>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</si>
  <si>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</si>
  <si>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</si>
  <si>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</si>
  <si>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</si>
  <si>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</si>
  <si>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</si>
  <si>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</si>
  <si>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</si>
  <si>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</si>
  <si>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</si>
  <si>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</si>
  <si>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</si>
  <si>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</si>
  <si>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</si>
  <si>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</si>
  <si>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</si>
  <si>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</si>
  <si>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</si>
  <si>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</si>
  <si>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</si>
  <si>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</si>
  <si>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</si>
  <si>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</si>
  <si>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</si>
  <si>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</si>
  <si>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</si>
  <si>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</si>
  <si>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</si>
  <si>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</si>
  <si>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</si>
  <si>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</si>
  <si>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</si>
  <si>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</si>
  <si>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</si>
  <si>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</si>
  <si>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</si>
  <si>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</si>
  <si>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</si>
  <si>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</si>
  <si>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</si>
  <si>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</si>
  <si>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</si>
  <si>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</si>
  <si>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</si>
  <si>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</si>
  <si>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</si>
  <si>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</si>
  <si>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</si>
  <si>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</si>
  <si>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</si>
  <si>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</si>
  <si>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</si>
  <si>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</si>
  <si>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</si>
  <si>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</si>
  <si>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</si>
  <si>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</si>
  <si>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</si>
  <si>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</si>
  <si>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</si>
  <si>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</si>
  <si>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</si>
  <si>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</si>
  <si>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</si>
  <si>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</si>
  <si>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</si>
  <si>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</si>
  <si>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</si>
  <si>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</si>
  <si>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</si>
  <si>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</si>
  <si>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</si>
  <si>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</si>
  <si>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</si>
  <si>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</si>
  <si>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</si>
  <si>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</si>
  <si>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</si>
  <si>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</si>
  <si>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</si>
  <si>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</si>
  <si>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</si>
  <si>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</si>
  <si>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</si>
  <si>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</si>
  <si>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</si>
  <si>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</si>
  <si>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</si>
  <si>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</si>
  <si>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</si>
  <si>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</si>
  <si>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</si>
  <si>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</si>
  <si>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</si>
  <si>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</si>
  <si>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</si>
  <si>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</si>
  <si>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</si>
  <si>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</si>
  <si>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</si>
  <si>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</si>
  <si>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</si>
  <si>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</si>
  <si>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</si>
  <si>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</si>
  <si>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</si>
  <si>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</si>
  <si>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</si>
  <si>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</si>
  <si>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</si>
  <si>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</si>
  <si>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</si>
  <si>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</si>
  <si>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</si>
  <si>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</si>
  <si>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</si>
  <si>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</si>
  <si>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</si>
  <si>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</si>
  <si>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</si>
  <si>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</si>
  <si>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</si>
  <si>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</si>
  <si>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</si>
  <si>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</si>
  <si>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</si>
  <si>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</si>
  <si>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</si>
  <si>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</si>
  <si>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</si>
  <si>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</si>
  <si>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</si>
  <si>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</si>
  <si>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</si>
  <si>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</si>
  <si>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</si>
  <si>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</si>
  <si>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</si>
  <si>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</si>
  <si>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</si>
  <si>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</si>
  <si>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</si>
  <si>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</si>
  <si>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</si>
  <si>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</si>
  <si>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</si>
  <si>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</si>
  <si>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</si>
  <si>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</si>
  <si>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</si>
  <si>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</si>
  <si>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</si>
  <si>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</si>
  <si>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</si>
  <si>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</si>
  <si>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</si>
  <si>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</si>
  <si>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</si>
  <si>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</si>
  <si>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</si>
  <si>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</si>
  <si>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</si>
  <si>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</si>
  <si>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</si>
  <si>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</si>
  <si>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</si>
  <si>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</si>
  <si>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</si>
  <si>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</si>
  <si>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</si>
  <si>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</si>
  <si>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</si>
  <si>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</si>
  <si>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</si>
  <si>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</si>
  <si>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</si>
  <si>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</si>
  <si>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</si>
  <si>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</si>
  <si>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</si>
  <si>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</si>
  <si>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</si>
  <si>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</si>
  <si>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</si>
  <si>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</si>
  <si>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</si>
  <si>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</si>
  <si>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</si>
  <si>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</si>
  <si>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</si>
  <si>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</si>
  <si>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</si>
  <si>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</si>
  <si>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</si>
  <si>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</si>
  <si>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</si>
  <si>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</si>
  <si>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</si>
  <si>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</si>
  <si>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</si>
  <si>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</si>
  <si>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</si>
  <si>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</si>
  <si>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</si>
  <si>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</si>
  <si>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</si>
  <si>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</si>
  <si>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</si>
  <si>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</si>
  <si>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</si>
  <si>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</si>
  <si>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</si>
  <si>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</si>
  <si>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</si>
  <si>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</si>
  <si>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</si>
  <si>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</si>
  <si>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</si>
  <si>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</si>
  <si>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</si>
  <si>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</si>
  <si>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</si>
  <si>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</si>
  <si>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</si>
  <si>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</si>
  <si>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</si>
  <si>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</si>
  <si>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</si>
  <si>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</si>
  <si>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</si>
  <si>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</si>
  <si>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</si>
  <si>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</si>
  <si>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</si>
  <si>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</si>
  <si>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</si>
  <si>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</si>
  <si>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</si>
  <si>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</si>
  <si>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</si>
  <si>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</si>
  <si>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</si>
  <si>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</si>
  <si>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</si>
  <si>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</si>
  <si>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</si>
  <si>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</si>
  <si>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</si>
  <si>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</si>
  <si>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</si>
  <si>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</si>
  <si>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</si>
  <si>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</si>
  <si>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</si>
  <si>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</si>
  <si>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</si>
  <si>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</si>
  <si>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</si>
  <si>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</si>
  <si>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</si>
  <si>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</si>
  <si>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</si>
  <si>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</si>
  <si>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</si>
  <si>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</si>
  <si>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</si>
  <si>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</si>
  <si>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</si>
  <si>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</si>
  <si>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</si>
  <si>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</si>
  <si>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</si>
  <si>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</si>
  <si>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</si>
  <si>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</si>
  <si>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</si>
  <si>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</si>
  <si>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</si>
  <si>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</si>
  <si>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</si>
  <si>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</si>
  <si>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</si>
  <si>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</si>
  <si>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</si>
  <si>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</si>
  <si>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</si>
  <si>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</si>
  <si>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</si>
  <si>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</si>
  <si>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</si>
  <si>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</si>
  <si>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</si>
  <si>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</si>
  <si>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</si>
  <si>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</si>
  <si>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</si>
  <si>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</si>
  <si>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</si>
  <si>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</si>
  <si>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</si>
  <si>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</si>
  <si>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</si>
  <si>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</si>
  <si>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</si>
  <si>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</si>
  <si>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</si>
  <si>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</si>
  <si>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</si>
  <si>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</si>
  <si>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</si>
  <si>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</si>
  <si>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</si>
  <si>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</si>
  <si>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</si>
  <si>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</si>
  <si>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</si>
  <si>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</si>
  <si>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</si>
  <si>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</si>
  <si>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</si>
  <si>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</si>
  <si>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</si>
  <si>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</si>
  <si>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</si>
  <si>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</si>
  <si>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</si>
  <si>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</si>
  <si>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</si>
  <si>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</si>
  <si>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</si>
  <si>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</si>
  <si>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</si>
  <si>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</si>
  <si>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</si>
  <si>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</si>
  <si>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</si>
  <si>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</si>
  <si>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</si>
  <si>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</si>
  <si>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</si>
  <si>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</si>
  <si>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</si>
  <si>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</si>
  <si>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</si>
  <si>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</si>
  <si>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</si>
  <si>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</si>
  <si>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</si>
  <si>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</si>
  <si>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</si>
  <si>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</si>
  <si>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</si>
  <si>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</si>
  <si>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</si>
  <si>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</si>
  <si>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</si>
  <si>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</si>
  <si>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</si>
  <si>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</si>
  <si>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</si>
  <si>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</si>
  <si>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</si>
  <si>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</si>
  <si>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</si>
  <si>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</si>
  <si>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</si>
  <si>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</si>
  <si>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</si>
  <si>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</si>
  <si>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</si>
  <si>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</si>
  <si>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</si>
  <si>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</si>
  <si>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</si>
  <si>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</si>
  <si>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</si>
  <si>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</si>
  <si>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</si>
  <si>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</si>
  <si>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</si>
  <si>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</si>
  <si>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</si>
  <si>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</si>
  <si>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</si>
  <si>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</si>
  <si>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</si>
  <si>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</si>
  <si>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</si>
  <si>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</si>
  <si>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</si>
  <si>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</si>
  <si>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</si>
  <si>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</si>
  <si>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</si>
  <si>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</si>
  <si>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</si>
  <si>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</si>
  <si>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</si>
  <si>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</si>
  <si>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</si>
  <si>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</si>
  <si>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</si>
  <si>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</si>
  <si>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</si>
  <si>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</si>
  <si>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</si>
  <si>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</si>
  <si>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</si>
  <si>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</si>
  <si>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</si>
  <si>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</si>
  <si>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</si>
  <si>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</si>
  <si>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</si>
  <si>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</si>
  <si>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</si>
  <si>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</si>
  <si>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</si>
  <si>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</si>
  <si>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</si>
  <si>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</si>
  <si>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</si>
  <si>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</si>
  <si>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</si>
  <si>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</si>
  <si>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</si>
  <si>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</si>
  <si>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</si>
  <si>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</si>
  <si>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</si>
  <si>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</si>
  <si>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</si>
  <si>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</si>
  <si>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</si>
  <si>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</si>
  <si>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</si>
  <si>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</si>
  <si>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</si>
  <si>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</si>
  <si>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</si>
  <si>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</si>
  <si>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</si>
  <si>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</si>
  <si>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</si>
  <si>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</si>
  <si>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</si>
  <si>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</si>
  <si>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</si>
  <si>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</si>
  <si>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</si>
  <si>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</si>
  <si>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</si>
  <si>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</si>
  <si>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</si>
  <si>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</si>
  <si>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</si>
  <si>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</si>
  <si>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</si>
  <si>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</si>
  <si>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</si>
  <si>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</si>
  <si>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</si>
  <si>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</si>
  <si>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</si>
  <si>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</si>
  <si>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</si>
  <si>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</si>
  <si>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</si>
  <si>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</si>
  <si>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</si>
  <si>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</si>
  <si>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</si>
  <si>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</si>
  <si>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</si>
  <si>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</si>
  <si>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</si>
  <si>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</si>
  <si>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</si>
  <si>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</si>
  <si>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</si>
  <si>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</si>
  <si>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</si>
  <si>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</si>
  <si>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</si>
  <si>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</si>
  <si>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</si>
  <si>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</si>
  <si>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</si>
  <si>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</si>
  <si>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</si>
  <si>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</si>
  <si>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</si>
  <si>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</si>
  <si>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</si>
  <si>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</si>
  <si>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</si>
  <si>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</si>
  <si>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</si>
  <si>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</si>
  <si>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</si>
  <si>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</si>
  <si>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</si>
  <si>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</si>
  <si>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</si>
  <si>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</si>
  <si>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</si>
  <si>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</si>
  <si>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</si>
  <si>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</si>
  <si>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</si>
  <si>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</si>
  <si>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</si>
  <si>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</si>
  <si>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</si>
  <si>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</si>
  <si>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</si>
  <si>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</si>
  <si>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</si>
  <si>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</si>
  <si>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</si>
  <si>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</si>
  <si>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</si>
  <si>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</si>
  <si>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</si>
  <si>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</si>
  <si>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</si>
  <si>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</si>
  <si>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</si>
  <si>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</si>
  <si>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</si>
  <si>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</si>
  <si>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</si>
  <si>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</si>
  <si>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</si>
  <si>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</si>
  <si>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</si>
  <si>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</si>
  <si>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</si>
  <si>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</si>
  <si>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</si>
  <si>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</si>
  <si>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</si>
  <si>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</si>
  <si>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</si>
  <si>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</si>
  <si>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</si>
  <si>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</si>
  <si>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</si>
  <si>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</si>
  <si>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</si>
  <si>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</si>
  <si>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</si>
  <si>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</si>
  <si>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</si>
  <si>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</si>
  <si>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</si>
  <si>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</si>
  <si>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</si>
  <si>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</si>
  <si>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</si>
  <si>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</si>
  <si>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</si>
  <si>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</si>
  <si>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</si>
  <si>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</si>
  <si>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</si>
  <si>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</si>
  <si>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</si>
  <si>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</si>
  <si>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</si>
  <si>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</si>
  <si>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</si>
  <si>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</si>
  <si>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</si>
  <si>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</si>
  <si>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</si>
  <si>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</si>
  <si>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</si>
  <si>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</si>
  <si>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</si>
  <si>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</si>
  <si>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</si>
  <si>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</si>
  <si>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</si>
  <si>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</si>
  <si>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</si>
  <si>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</si>
  <si>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</si>
  <si>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</si>
  <si>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</si>
  <si>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</si>
  <si>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</si>
  <si>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</si>
  <si>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</si>
  <si>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</si>
  <si>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</si>
  <si>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</si>
  <si>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</si>
  <si>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</si>
  <si>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</si>
  <si>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</si>
  <si>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</si>
  <si>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</si>
  <si>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</si>
  <si>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</si>
  <si>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</si>
  <si>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</si>
  <si>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</si>
  <si>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</si>
  <si>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</si>
  <si>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</si>
  <si>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</si>
  <si>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</si>
  <si>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</si>
  <si>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</si>
  <si>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</si>
  <si>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</si>
  <si>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</si>
  <si>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</si>
  <si>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</si>
  <si>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</si>
  <si>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</si>
  <si>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</si>
  <si>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</si>
  <si>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</si>
  <si>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</si>
  <si>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</si>
  <si>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</si>
  <si>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</si>
  <si>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</si>
  <si>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</si>
  <si>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</si>
  <si>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</si>
  <si>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</si>
  <si>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</si>
  <si>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</si>
  <si>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</si>
  <si>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</si>
  <si>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</si>
  <si>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</si>
  <si>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</si>
  <si>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</si>
  <si>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</si>
  <si>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</si>
  <si>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</si>
  <si>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</si>
  <si>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</si>
  <si>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</si>
  <si>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</si>
  <si>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</si>
  <si>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</si>
  <si>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</si>
  <si>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</si>
  <si>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</si>
  <si>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</si>
  <si>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</si>
  <si>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</si>
  <si>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</si>
  <si>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</si>
  <si>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</si>
  <si>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</si>
  <si>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</si>
  <si>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</si>
  <si>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</si>
  <si>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</si>
  <si>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</si>
  <si>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</si>
  <si>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</si>
  <si>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</si>
  <si>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</si>
  <si>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</si>
  <si>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</si>
  <si>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</si>
  <si>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</si>
  <si>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</si>
  <si>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</si>
  <si>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</si>
  <si>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</si>
  <si>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</si>
  <si>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</si>
  <si>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</si>
  <si>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</si>
  <si>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</si>
  <si>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</si>
  <si>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</si>
  <si>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</si>
  <si>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</si>
  <si>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</si>
  <si>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</si>
  <si>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</si>
  <si>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</si>
  <si>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</si>
  <si>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</si>
  <si>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</si>
  <si>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</si>
  <si>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</si>
  <si>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</si>
  <si>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</si>
  <si>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</si>
  <si>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</si>
  <si>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</si>
  <si>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</si>
  <si>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</si>
  <si>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</si>
  <si>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</si>
  <si>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</si>
  <si>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</si>
  <si>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</si>
  <si>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</si>
  <si>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</si>
  <si>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</si>
  <si>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</si>
  <si>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</si>
  <si>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</si>
  <si>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</si>
  <si>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</si>
  <si>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</si>
  <si>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</si>
  <si>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</si>
  <si>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</si>
  <si>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</si>
  <si>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</si>
  <si>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</si>
  <si>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</si>
  <si>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</si>
  <si>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</si>
  <si>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</si>
  <si>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</si>
  <si>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</si>
  <si>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</si>
  <si>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</si>
  <si>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</si>
  <si>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</si>
  <si>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</si>
  <si>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</si>
  <si>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</si>
  <si>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</si>
  <si>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</si>
  <si>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</si>
  <si>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</si>
  <si>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</si>
  <si>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</si>
  <si>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</si>
  <si>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</si>
  <si>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</si>
  <si>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</si>
  <si>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</si>
  <si>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</si>
  <si>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</si>
  <si>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</si>
  <si>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</si>
  <si>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</si>
  <si>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</si>
  <si>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</si>
  <si>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</si>
  <si>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</si>
  <si>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</si>
  <si>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</si>
  <si>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</si>
  <si>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</si>
  <si>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</si>
  <si>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</si>
  <si>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</si>
  <si>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</si>
  <si>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</si>
  <si>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</si>
  <si>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</si>
  <si>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</si>
  <si>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</si>
  <si>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</si>
  <si>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</si>
  <si>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</si>
  <si>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</si>
  <si>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</si>
  <si>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</si>
  <si>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</si>
  <si>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</si>
  <si>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</si>
  <si>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</si>
  <si>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</si>
  <si>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</si>
  <si>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</si>
  <si>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</si>
  <si>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</si>
  <si>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</si>
  <si>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</si>
  <si>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</si>
  <si>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</si>
  <si>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</si>
  <si>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</si>
  <si>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</si>
  <si>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</si>
  <si>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</si>
  <si>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</si>
  <si>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</si>
  <si>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</si>
  <si>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</si>
  <si>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</si>
  <si>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</si>
  <si>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</si>
  <si>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</si>
  <si>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</si>
  <si>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</si>
  <si>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</si>
  <si>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</si>
  <si>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</si>
  <si>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</si>
  <si>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</si>
  <si>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</si>
  <si>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</si>
  <si>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</si>
  <si>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</si>
  <si>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</si>
  <si>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</si>
  <si>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</si>
  <si>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</si>
  <si>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</si>
  <si>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</si>
  <si>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</si>
  <si>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</si>
  <si>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</si>
  <si>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</si>
  <si>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</si>
  <si>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</si>
  <si>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</si>
  <si>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</si>
  <si>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</si>
  <si>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</si>
  <si>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</si>
  <si>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</si>
  <si>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</si>
  <si>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</si>
  <si>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</si>
  <si>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</si>
  <si>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</si>
  <si>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</si>
  <si>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</si>
  <si>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</si>
  <si>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</si>
  <si>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</si>
  <si>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</si>
  <si>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</si>
  <si>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</si>
  <si>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</si>
  <si>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</si>
  <si>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</si>
  <si>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</si>
  <si>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</si>
  <si>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</si>
  <si>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</si>
  <si>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</si>
  <si>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</si>
  <si>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</si>
  <si>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</si>
  <si>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</si>
  <si>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</si>
  <si>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</si>
  <si>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</si>
  <si>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</si>
  <si>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</si>
  <si>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</si>
  <si>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</si>
  <si>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</si>
  <si>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</si>
  <si>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</si>
  <si>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</si>
  <si>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</si>
  <si>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</si>
  <si>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</si>
  <si>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</si>
  <si>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</si>
  <si>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</si>
  <si>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</si>
  <si>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</si>
  <si>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</si>
  <si>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</si>
  <si>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</si>
  <si>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</si>
  <si>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</si>
  <si>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</si>
  <si>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</si>
  <si>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</si>
  <si>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</si>
  <si>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</si>
  <si>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</si>
  <si>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</si>
  <si>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</si>
  <si>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</si>
  <si>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</si>
  <si>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</si>
  <si>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</si>
  <si>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</si>
  <si>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</si>
  <si>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</si>
  <si>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</si>
  <si>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</si>
  <si>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</si>
  <si>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</si>
  <si>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</si>
  <si>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</si>
  <si>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</si>
  <si>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</si>
  <si>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</si>
  <si>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</si>
  <si>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</si>
  <si>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</si>
  <si>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</si>
  <si>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</si>
  <si>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</si>
  <si>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</si>
  <si>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</si>
  <si>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</si>
  <si>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</si>
  <si>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</si>
  <si>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</si>
  <si>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</si>
  <si>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</si>
  <si>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</si>
  <si>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</si>
  <si>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</si>
  <si>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</si>
  <si>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</si>
  <si>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</si>
  <si>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</si>
  <si>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</si>
  <si>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</si>
  <si>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</si>
  <si>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</si>
  <si>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</si>
  <si>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</si>
  <si>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</si>
  <si>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</si>
  <si>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</si>
  <si>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</si>
  <si>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</si>
  <si>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</si>
  <si>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</si>
  <si>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</si>
  <si>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</si>
  <si>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</si>
  <si>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</si>
  <si>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</si>
  <si>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</si>
  <si>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</si>
  <si>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</si>
  <si>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</si>
  <si>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</si>
  <si>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</si>
  <si>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</si>
  <si>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</si>
  <si>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</si>
  <si>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</si>
  <si>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</si>
  <si>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</si>
  <si>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</si>
  <si>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</si>
  <si>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</si>
  <si>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</si>
  <si>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</si>
  <si>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</si>
  <si>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</si>
  <si>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</si>
  <si>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</si>
  <si>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</si>
  <si>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</si>
  <si>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</si>
  <si>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</si>
  <si>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</si>
  <si>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</si>
  <si>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</si>
  <si>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</si>
  <si>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</si>
  <si>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</si>
  <si>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</si>
  <si>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</si>
  <si>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</si>
  <si>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</si>
  <si>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</si>
  <si>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</si>
  <si>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</si>
  <si>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</si>
  <si>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</si>
  <si>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</si>
  <si>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</si>
  <si>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</si>
  <si>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</si>
  <si>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</si>
  <si>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</si>
  <si>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</si>
  <si>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</si>
  <si>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</si>
  <si>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</si>
  <si>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</si>
  <si>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</si>
  <si>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</si>
  <si>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</si>
  <si>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</si>
  <si>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</si>
  <si>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</si>
  <si>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</si>
  <si>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</si>
  <si>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</si>
  <si>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</si>
  <si>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</si>
  <si>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</si>
  <si>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</si>
  <si>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</si>
  <si>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</si>
  <si>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</si>
  <si>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</si>
  <si>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</si>
  <si>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</si>
  <si>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</si>
  <si>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</si>
  <si>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</si>
  <si>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</si>
  <si>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</si>
  <si>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</si>
  <si>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</si>
  <si>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</si>
  <si>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</si>
  <si>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</si>
  <si>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</si>
  <si>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</si>
  <si>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</si>
  <si>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</si>
  <si>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</si>
  <si>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</si>
  <si>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</si>
  <si>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</si>
  <si>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</si>
  <si>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</si>
  <si>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</si>
  <si>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</si>
  <si>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</si>
  <si>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</si>
  <si>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</si>
  <si>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</si>
  <si>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</si>
  <si>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</si>
  <si>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</si>
  <si>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</si>
  <si>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</si>
  <si>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</si>
  <si>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</si>
  <si>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</si>
  <si>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</si>
  <si>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</si>
  <si>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</si>
  <si>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</si>
  <si>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</si>
  <si>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</si>
  <si>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</si>
  <si>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</si>
  <si>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</si>
  <si>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</si>
  <si>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</si>
  <si>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</si>
  <si>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</si>
  <si>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</si>
  <si>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</si>
  <si>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</si>
  <si>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</si>
  <si>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</si>
  <si>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</si>
  <si>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</si>
  <si>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</si>
  <si>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</si>
  <si>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</si>
  <si>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</si>
  <si>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</si>
  <si>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</si>
  <si>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</si>
  <si>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</si>
  <si>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</si>
  <si>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</si>
  <si>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</si>
  <si>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</si>
  <si>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</si>
  <si>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</si>
  <si>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</si>
  <si>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</si>
  <si>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</si>
  <si>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</si>
  <si>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</si>
  <si>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</si>
  <si>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</si>
  <si>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</si>
  <si>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</si>
  <si>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</si>
  <si>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</si>
  <si>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</si>
  <si>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</si>
  <si>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</si>
  <si>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</si>
  <si>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</si>
  <si>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</si>
  <si>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</si>
  <si>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</si>
  <si>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</si>
  <si>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</si>
  <si>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</si>
  <si>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</si>
  <si>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</si>
  <si>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</si>
  <si>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</si>
  <si>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</si>
  <si>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</si>
  <si>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</si>
  <si>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</si>
  <si>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</si>
  <si>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</si>
  <si>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</si>
  <si>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</si>
  <si>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</si>
  <si>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</si>
  <si>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</si>
  <si>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</si>
  <si>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</si>
  <si>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</si>
  <si>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</si>
  <si>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</si>
  <si>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</si>
  <si>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</si>
  <si>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</si>
  <si>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</si>
  <si>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</si>
  <si>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</si>
  <si>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</si>
  <si>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</si>
  <si>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</si>
  <si>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</si>
  <si>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</si>
  <si>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</si>
  <si>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</si>
  <si>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</si>
  <si>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</si>
  <si>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</si>
  <si>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</si>
  <si>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</si>
  <si>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</si>
  <si>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</si>
  <si>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</si>
  <si>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</si>
  <si>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</si>
  <si>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</si>
  <si>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</si>
  <si>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</si>
  <si>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</si>
  <si>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</si>
  <si>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</si>
  <si>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</si>
  <si>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</si>
  <si>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</si>
  <si>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</si>
  <si>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</si>
  <si>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</si>
  <si>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</si>
  <si>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</si>
  <si>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</si>
  <si>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</si>
  <si>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</si>
  <si>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</si>
  <si>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</si>
  <si>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</si>
  <si>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</si>
  <si>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</si>
  <si>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</si>
  <si>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</si>
  <si>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</si>
  <si>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</si>
  <si>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</si>
  <si>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</si>
  <si>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</si>
  <si>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</si>
  <si>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</si>
  <si>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</si>
  <si>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</si>
  <si>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</si>
  <si>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</si>
  <si>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</si>
  <si>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</si>
  <si>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</si>
  <si>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</si>
  <si>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</si>
  <si>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</si>
  <si>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</si>
  <si>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</si>
  <si>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</si>
  <si>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</si>
  <si>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</si>
  <si>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</si>
  <si>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</si>
  <si>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</si>
  <si>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</si>
  <si>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</si>
  <si>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</si>
  <si>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</si>
  <si>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</si>
  <si>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</si>
  <si>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</si>
  <si>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</si>
  <si>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</si>
  <si>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</si>
  <si>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</si>
  <si>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</si>
  <si>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</si>
  <si>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</si>
  <si>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</si>
  <si>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</si>
  <si>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</si>
  <si>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</si>
  <si>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</si>
  <si>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</si>
  <si>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</si>
  <si>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</si>
  <si>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</si>
  <si>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</si>
  <si>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</si>
  <si>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</si>
  <si>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</si>
  <si>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</si>
  <si>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</si>
  <si>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</si>
  <si>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</si>
  <si>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</si>
  <si>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</si>
  <si>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</si>
  <si>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</si>
  <si>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</si>
  <si>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</si>
  <si>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</si>
  <si>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</si>
  <si>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</si>
  <si>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</si>
  <si>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</si>
  <si>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</si>
  <si>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</si>
  <si>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</si>
  <si>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</si>
  <si>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</si>
  <si>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</si>
  <si>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</si>
  <si>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</si>
  <si>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</si>
  <si>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</si>
  <si>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</si>
  <si>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</si>
  <si>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</si>
  <si>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</si>
  <si>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</si>
  <si>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</si>
  <si>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</si>
  <si>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</si>
  <si>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</si>
  <si>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</si>
  <si>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</si>
  <si>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</si>
  <si>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</si>
  <si>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</si>
  <si>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</si>
  <si>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</si>
  <si>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</si>
  <si>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</si>
  <si>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</si>
  <si>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</si>
  <si>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</si>
  <si>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</si>
  <si>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</si>
  <si>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</si>
  <si>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</si>
  <si>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</si>
  <si>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</si>
  <si>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</si>
  <si>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</si>
  <si>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</si>
  <si>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</si>
  <si>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</si>
  <si>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</si>
  <si>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</si>
  <si>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</si>
  <si>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</si>
  <si>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</si>
  <si>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</si>
  <si>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</si>
  <si>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</si>
  <si>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</si>
  <si>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</si>
  <si>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</si>
  <si>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</si>
  <si>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</si>
  <si>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</si>
  <si>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</si>
  <si>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</si>
  <si>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</si>
  <si>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</si>
  <si>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</si>
  <si>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</si>
  <si>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</si>
  <si>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</si>
  <si>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</si>
  <si>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</si>
  <si>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</si>
  <si>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</si>
  <si>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</si>
  <si>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</si>
  <si>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</si>
  <si>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</si>
  <si>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</si>
  <si>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</si>
  <si>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</si>
  <si>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</si>
  <si>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</si>
  <si>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</si>
  <si>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</si>
  <si>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</si>
  <si>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</si>
  <si>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</si>
  <si>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</si>
  <si>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</si>
  <si>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</si>
  <si>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</si>
  <si>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</si>
  <si>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</si>
  <si>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</si>
  <si>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</si>
  <si>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</si>
  <si>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</si>
  <si>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</si>
  <si>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</si>
  <si>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</si>
  <si>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</si>
  <si>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</si>
  <si>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</si>
  <si>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</si>
  <si>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</si>
  <si>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</si>
  <si>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</si>
  <si>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</si>
  <si>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</si>
  <si>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</si>
  <si>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</si>
  <si>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</si>
  <si>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</si>
  <si>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</si>
  <si>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</si>
  <si>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</si>
  <si>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</si>
  <si>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</si>
  <si>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</si>
  <si>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</si>
  <si>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</si>
  <si>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</si>
  <si>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</si>
  <si>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</si>
  <si>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</si>
  <si>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</si>
  <si>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</si>
  <si>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</si>
  <si>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</si>
  <si>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</si>
  <si>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</si>
  <si>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</si>
  <si>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</si>
  <si>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</si>
  <si>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</si>
  <si>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</si>
  <si>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</si>
  <si>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</si>
  <si>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</si>
  <si>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</si>
  <si>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</si>
  <si>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</si>
  <si>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</si>
  <si>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</si>
  <si>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</si>
  <si>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</si>
  <si>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</si>
  <si>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</si>
  <si>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</si>
  <si>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</si>
  <si>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</si>
  <si>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</si>
  <si>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</si>
  <si>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</si>
  <si>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</si>
  <si>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</si>
  <si>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</si>
  <si>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</si>
  <si>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</si>
  <si>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</si>
  <si>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</si>
  <si>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</si>
  <si>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</si>
  <si>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</si>
  <si>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</si>
  <si>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</si>
  <si>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</si>
  <si>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</si>
  <si>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</si>
  <si>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</si>
  <si>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</si>
  <si>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</si>
  <si>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</si>
  <si>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</si>
  <si>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</si>
  <si>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</si>
  <si>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</si>
  <si>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</si>
  <si>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</si>
  <si>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</si>
  <si>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</si>
  <si>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</si>
  <si>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</si>
  <si>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</si>
  <si>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</si>
  <si>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</si>
  <si>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</si>
  <si>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</si>
  <si>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</si>
  <si>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</si>
  <si>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</si>
  <si>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</si>
  <si>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</si>
  <si>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</si>
  <si>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</si>
  <si>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</si>
  <si>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</si>
  <si>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</si>
  <si>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</si>
  <si>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</si>
  <si>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</si>
  <si>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</si>
  <si>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</si>
  <si>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</si>
  <si>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</si>
  <si>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</si>
  <si>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</si>
  <si>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</si>
  <si>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</si>
  <si>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</si>
  <si>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</si>
  <si>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</si>
  <si>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</si>
  <si>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</si>
  <si>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</si>
  <si>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</si>
  <si>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</si>
  <si>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</si>
  <si>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</si>
  <si>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</si>
  <si>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</si>
  <si>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</si>
  <si>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</si>
  <si>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</si>
  <si>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</si>
  <si>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</si>
  <si>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</si>
  <si>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</si>
  <si>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</si>
  <si>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</si>
  <si>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</si>
  <si>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</si>
  <si>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</si>
  <si>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</si>
  <si>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</si>
  <si>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</si>
  <si>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</si>
  <si>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</si>
  <si>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</si>
  <si>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</si>
  <si>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</si>
  <si>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</si>
  <si>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</si>
  <si>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</si>
  <si>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</si>
  <si>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</si>
  <si>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</si>
  <si>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</si>
  <si>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</si>
  <si>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</si>
  <si>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</si>
  <si>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</si>
  <si>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</si>
  <si>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</si>
  <si>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</si>
  <si>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</si>
  <si>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</si>
  <si>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</si>
  <si>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</si>
  <si>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</si>
  <si>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</si>
  <si>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</si>
  <si>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</si>
  <si>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</si>
  <si>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</si>
  <si>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</si>
  <si>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</si>
  <si>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</si>
  <si>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</si>
  <si>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</si>
  <si>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</si>
  <si>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</si>
  <si>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</si>
  <si>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</si>
  <si>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</si>
  <si>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</si>
  <si>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</si>
  <si>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</si>
  <si>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</si>
  <si>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</si>
  <si>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</si>
  <si>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</si>
  <si>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</si>
  <si>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</si>
  <si>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</si>
  <si>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</si>
  <si>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</si>
  <si>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</si>
  <si>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</si>
  <si>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</si>
  <si>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</si>
  <si>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</si>
  <si>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</si>
  <si>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</si>
  <si>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</si>
  <si>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</si>
  <si>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</si>
  <si>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</si>
  <si>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</si>
  <si>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</si>
  <si>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</si>
  <si>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</si>
  <si>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</si>
  <si>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</si>
  <si>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</si>
  <si>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</si>
  <si>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</si>
  <si>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</si>
  <si>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</si>
  <si>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</si>
  <si>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</si>
  <si>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</si>
  <si>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</si>
  <si>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</si>
  <si>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</si>
  <si>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</si>
  <si>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</si>
  <si>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</si>
  <si>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</si>
  <si>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</si>
  <si>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</si>
  <si>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</si>
  <si>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</si>
  <si>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</si>
  <si>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</si>
  <si>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</si>
  <si>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</si>
  <si>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</si>
  <si>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</si>
  <si>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</si>
  <si>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</si>
  <si>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</si>
  <si>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</si>
  <si>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</si>
  <si>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</si>
  <si>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</si>
  <si>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</si>
  <si>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</si>
  <si>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</si>
  <si>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</si>
  <si>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</si>
  <si>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</si>
  <si>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</si>
  <si>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</si>
  <si>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</si>
  <si>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</si>
  <si>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</si>
  <si>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</si>
  <si>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</si>
  <si>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</si>
  <si>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</si>
  <si>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</si>
  <si>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</si>
  <si>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</si>
  <si>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</si>
  <si>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</si>
  <si>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</si>
  <si>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</si>
  <si>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</si>
  <si>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</si>
  <si>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</si>
  <si>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</si>
  <si>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</si>
  <si>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</si>
  <si>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</si>
  <si>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</si>
  <si>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</si>
  <si>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</si>
  <si>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</si>
  <si>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</si>
  <si>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</si>
  <si>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</si>
  <si>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</si>
  <si>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</si>
  <si>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</si>
  <si>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</si>
  <si>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</si>
  <si>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</si>
  <si>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</si>
  <si>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</si>
  <si>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</si>
  <si>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</si>
  <si>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</si>
  <si>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</si>
  <si>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</si>
  <si>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</si>
  <si>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</si>
  <si>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</si>
  <si>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</si>
  <si>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</si>
  <si>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</si>
  <si>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</si>
  <si>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</si>
  <si>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</si>
  <si>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</si>
  <si>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</si>
  <si>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</si>
  <si>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</si>
  <si>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</si>
  <si>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</si>
  <si>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</si>
  <si>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</si>
  <si>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</si>
  <si>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</si>
  <si>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</si>
  <si>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</si>
  <si>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</si>
  <si>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</si>
  <si>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</si>
  <si>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</si>
  <si>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</si>
  <si>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</si>
  <si>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</si>
  <si>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</si>
  <si>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</si>
  <si>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</si>
  <si>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</si>
  <si>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</si>
  <si>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</si>
  <si>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</si>
  <si>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</si>
  <si>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</si>
  <si>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</si>
  <si>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</si>
  <si>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</si>
  <si>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</si>
  <si>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</si>
  <si>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</si>
  <si>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</si>
  <si>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</si>
  <si>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</si>
  <si>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</si>
  <si>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</si>
  <si>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</si>
  <si>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</si>
  <si>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</si>
  <si>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</si>
  <si>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</si>
  <si>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</si>
  <si>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</si>
  <si>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</si>
  <si>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</si>
  <si>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</si>
  <si>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</si>
  <si>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</si>
  <si>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</si>
  <si>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</si>
  <si>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</si>
  <si>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</si>
  <si>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</si>
  <si>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</si>
  <si>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</si>
  <si>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</si>
  <si>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</si>
  <si>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</si>
  <si>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</si>
  <si>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</si>
  <si>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</si>
  <si>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</si>
  <si>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</si>
  <si>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</si>
  <si>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</si>
  <si>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</si>
  <si>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</si>
  <si>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</si>
  <si>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</si>
  <si>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</si>
  <si>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</si>
  <si>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</si>
  <si>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</si>
  <si>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</si>
  <si>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</si>
  <si>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</si>
  <si>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</si>
  <si>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</si>
  <si>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</si>
  <si>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</si>
  <si>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</si>
  <si>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</si>
  <si>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</si>
  <si>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</si>
  <si>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</si>
  <si>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</si>
  <si>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</si>
  <si>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</si>
  <si>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</si>
  <si>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</si>
  <si>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</si>
  <si>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</si>
  <si>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</si>
  <si>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</si>
  <si>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</si>
  <si>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</si>
  <si>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</si>
  <si>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</si>
  <si>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</si>
  <si>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</si>
  <si>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</si>
  <si>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</si>
  <si>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</si>
  <si>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</si>
  <si>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</si>
  <si>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</si>
  <si>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</si>
  <si>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</si>
  <si>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</si>
  <si>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</si>
  <si>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</si>
  <si>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</si>
  <si>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</si>
  <si>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</si>
  <si>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</si>
  <si>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</si>
  <si>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</si>
  <si>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</si>
  <si>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</si>
  <si>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</si>
  <si>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</si>
  <si>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</si>
  <si>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</si>
  <si>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</si>
  <si>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</si>
  <si>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</si>
  <si>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</si>
  <si>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</si>
  <si>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</si>
  <si>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</si>
  <si>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</si>
  <si>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</si>
  <si>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</si>
  <si>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</si>
  <si>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</si>
  <si>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</si>
  <si>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</si>
  <si>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</si>
  <si>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</si>
  <si>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</si>
  <si>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</si>
  <si>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</si>
  <si>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</si>
  <si>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</si>
  <si>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</si>
  <si>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</si>
  <si>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</si>
  <si>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</si>
  <si>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</si>
  <si>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</si>
  <si>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</si>
  <si>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</si>
  <si>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</si>
  <si>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</si>
  <si>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</si>
  <si>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</si>
  <si>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</si>
  <si>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</si>
  <si>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</si>
  <si>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</si>
  <si>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</si>
  <si>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</si>
  <si>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</si>
  <si>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</si>
  <si>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</si>
  <si>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</si>
  <si>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</si>
  <si>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</si>
  <si>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</si>
  <si>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</si>
  <si>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</si>
  <si>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</si>
  <si>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</si>
  <si>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</si>
  <si>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</si>
  <si>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</si>
  <si>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</si>
  <si>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</si>
  <si>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</si>
  <si>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</si>
  <si>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</si>
  <si>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</si>
  <si>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</si>
  <si>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</si>
  <si>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</si>
  <si>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</si>
  <si>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</si>
  <si>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</si>
  <si>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</si>
  <si>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</si>
  <si>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</si>
  <si>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</si>
  <si>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</si>
  <si>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</si>
  <si>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</si>
  <si>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</si>
  <si>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</si>
  <si>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</si>
  <si>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</si>
  <si>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</si>
  <si>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</si>
  <si>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</si>
  <si>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</si>
  <si>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</si>
  <si>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</si>
  <si>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</si>
  <si>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</si>
  <si>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</si>
  <si>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</si>
  <si>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</si>
  <si>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</si>
  <si>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</si>
  <si>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</si>
  <si>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</si>
  <si>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</si>
  <si>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</si>
  <si>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</si>
  <si>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</si>
  <si>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</si>
  <si>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</si>
  <si>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</si>
  <si>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</si>
  <si>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</si>
  <si>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</si>
  <si>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</si>
  <si>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</si>
  <si>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</si>
  <si>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</si>
  <si>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</si>
  <si>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</si>
  <si>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</si>
  <si>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</si>
  <si>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</si>
  <si>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</si>
  <si>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</si>
  <si>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</si>
  <si>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</si>
  <si>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</si>
  <si>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</si>
  <si>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</si>
  <si>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</si>
  <si>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</si>
  <si>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</si>
  <si>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</si>
  <si>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</si>
  <si>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</si>
  <si>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</si>
  <si>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</si>
  <si>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</si>
  <si>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</si>
  <si>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</si>
  <si>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</si>
  <si>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</si>
  <si>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</si>
  <si>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</si>
  <si>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</si>
  <si>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</si>
  <si>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</si>
  <si>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</si>
  <si>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</si>
  <si>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</si>
  <si>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</si>
  <si>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</si>
  <si>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</si>
  <si>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</si>
  <si>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</si>
  <si>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</si>
  <si>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</si>
  <si>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</si>
  <si>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</si>
  <si>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</si>
  <si>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</si>
  <si>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</si>
  <si>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</si>
  <si>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</si>
  <si>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</si>
  <si>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</si>
  <si>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</si>
  <si>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</si>
  <si>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</si>
  <si>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</si>
  <si>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</si>
  <si>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</si>
  <si>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</si>
  <si>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</si>
  <si>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</si>
  <si>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</si>
  <si>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</si>
  <si>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</si>
  <si>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</si>
  <si>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</si>
  <si>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</si>
  <si>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</si>
  <si>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</si>
  <si>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</si>
  <si>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</si>
  <si>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</si>
  <si>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</si>
  <si>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</si>
  <si>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</si>
  <si>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</si>
  <si>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</si>
  <si>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</si>
  <si>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</si>
  <si>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</si>
  <si>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</si>
  <si>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</si>
  <si>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</si>
  <si>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</si>
  <si>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</si>
  <si>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</si>
  <si>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</si>
  <si>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</si>
  <si>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</si>
  <si>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</si>
  <si>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</si>
  <si>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</si>
  <si>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</si>
  <si>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</si>
  <si>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</si>
  <si>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</si>
  <si>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</si>
  <si>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</si>
  <si>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</si>
  <si>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</si>
  <si>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</si>
  <si>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</si>
  <si>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</si>
  <si>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</si>
  <si>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</si>
  <si>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</si>
  <si>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</si>
  <si>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</si>
  <si>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</si>
  <si>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</si>
  <si>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</si>
  <si>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</si>
  <si>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</si>
  <si>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</si>
  <si>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</si>
  <si>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</si>
  <si>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</si>
  <si>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</si>
  <si>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</si>
  <si>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</si>
  <si>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</si>
  <si>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</si>
  <si>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</si>
  <si>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</si>
  <si>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</si>
  <si>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</si>
  <si>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</si>
  <si>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</si>
  <si>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</si>
  <si>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</si>
  <si>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</si>
  <si>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</si>
  <si>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</si>
  <si>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</si>
  <si>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</si>
  <si>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</si>
  <si>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</si>
  <si>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</si>
  <si>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</si>
  <si>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</si>
  <si>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</si>
  <si>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</si>
  <si>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</si>
  <si>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</si>
  <si>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</si>
  <si>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</si>
  <si>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</si>
  <si>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</si>
  <si>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</si>
  <si>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</si>
  <si>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</si>
  <si>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</si>
  <si>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</si>
  <si>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</si>
  <si>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</si>
  <si>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</si>
  <si>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</si>
  <si>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</si>
  <si>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</si>
  <si>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</si>
  <si>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</si>
  <si>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</si>
  <si>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</si>
  <si>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</si>
  <si>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</si>
  <si>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</si>
  <si>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</si>
  <si>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</si>
  <si>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</si>
  <si>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</si>
  <si>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</si>
  <si>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</si>
  <si>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</si>
  <si>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</si>
  <si>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</si>
  <si>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</si>
  <si>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</si>
  <si>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</si>
  <si>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</si>
  <si>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</si>
  <si>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</si>
  <si>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</si>
  <si>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</si>
  <si>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</si>
  <si>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</si>
  <si>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</si>
  <si>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</si>
  <si>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</si>
  <si>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</si>
  <si>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</si>
  <si>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</si>
  <si>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</si>
  <si>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</si>
  <si>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</si>
  <si>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</si>
  <si>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</si>
  <si>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</si>
  <si>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</si>
  <si>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</si>
  <si>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</si>
  <si>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</si>
  <si>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</si>
  <si>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</si>
  <si>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</si>
  <si>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</si>
  <si>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</si>
  <si>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</si>
  <si>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</si>
  <si>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</si>
  <si>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</si>
  <si>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</si>
  <si>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</si>
  <si>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</si>
  <si>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</si>
  <si>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</si>
  <si>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</si>
  <si>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</si>
  <si>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</si>
  <si>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</si>
  <si>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</si>
  <si>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</si>
  <si>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</si>
  <si>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</si>
  <si>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</si>
  <si>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</si>
  <si>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</si>
  <si>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</si>
  <si>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</si>
  <si>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</si>
  <si>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</si>
  <si>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</si>
  <si>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</si>
  <si>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</si>
  <si>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</si>
  <si>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</si>
  <si>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</si>
  <si>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</si>
  <si>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</si>
  <si>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</si>
  <si>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</si>
  <si>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</si>
  <si>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</si>
  <si>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</si>
  <si>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</si>
  <si>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</si>
  <si>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</si>
  <si>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</si>
  <si>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</si>
  <si>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</si>
  <si>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</si>
  <si>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</si>
  <si>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</si>
  <si>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</si>
  <si>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</si>
  <si>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</si>
  <si>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</si>
  <si>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</si>
  <si>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</si>
  <si>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</si>
  <si>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</si>
  <si>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</si>
  <si>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</si>
  <si>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</si>
  <si>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</si>
  <si>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</si>
  <si>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</si>
  <si>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</si>
  <si>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</si>
  <si>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</si>
  <si>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</si>
  <si>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</si>
  <si>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</si>
  <si>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</si>
  <si>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</si>
  <si>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</si>
  <si>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</si>
  <si>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</si>
  <si>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</si>
  <si>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</si>
  <si>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</si>
  <si>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</si>
  <si>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</si>
  <si>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</si>
  <si>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</si>
  <si>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</si>
  <si>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</si>
  <si>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</si>
  <si>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</si>
  <si>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</si>
  <si>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</si>
  <si>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</si>
  <si>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</si>
  <si>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</si>
  <si>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</si>
  <si>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</si>
  <si>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</si>
  <si>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</si>
  <si>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</si>
  <si>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</si>
  <si>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</si>
  <si>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</si>
  <si>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</si>
  <si>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</si>
  <si>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</si>
  <si>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</si>
  <si>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</si>
  <si>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</si>
  <si>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</si>
  <si>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</si>
  <si>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</si>
  <si>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</si>
  <si>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</si>
  <si>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</si>
  <si>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</si>
  <si>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</si>
  <si>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</si>
  <si>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</si>
  <si>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</si>
  <si>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</si>
  <si>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</si>
  <si>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</si>
  <si>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</si>
  <si>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</si>
  <si>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</si>
  <si>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</si>
  <si>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</si>
  <si>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</si>
  <si>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</si>
  <si>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</si>
  <si>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</si>
  <si>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</si>
  <si>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</si>
  <si>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</si>
  <si>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</si>
  <si>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</si>
  <si>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</si>
  <si>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</si>
  <si>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</si>
  <si>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</si>
  <si>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</si>
  <si>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</si>
  <si>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</si>
  <si>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</si>
  <si>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</si>
  <si>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</si>
  <si>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</si>
  <si>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</si>
  <si>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</si>
  <si>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</si>
  <si>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</si>
  <si>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</si>
  <si>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</si>
  <si>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</si>
  <si>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</si>
  <si>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</si>
  <si>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</si>
  <si>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</si>
  <si>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</si>
  <si>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</si>
  <si>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</si>
  <si>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</si>
  <si>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</si>
  <si>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</si>
  <si>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</si>
  <si>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</si>
  <si>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</si>
  <si>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</si>
  <si>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</si>
  <si>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</si>
  <si>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</si>
  <si>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</si>
  <si>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</si>
  <si>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</si>
  <si>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</si>
  <si>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</si>
  <si>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</si>
  <si>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</si>
  <si>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</si>
  <si>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</si>
  <si>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</si>
  <si>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</si>
  <si>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</si>
  <si>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</si>
  <si>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</si>
  <si>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</si>
  <si>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</si>
  <si>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</si>
  <si>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</si>
  <si>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</si>
  <si>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</si>
  <si>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</si>
  <si>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</si>
  <si>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</si>
  <si>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</si>
  <si>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</si>
  <si>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</si>
  <si>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</si>
  <si>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</si>
  <si>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</si>
  <si>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</si>
  <si>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</si>
  <si>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</si>
  <si>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</si>
  <si>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</si>
  <si>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</si>
  <si>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</si>
  <si>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</si>
  <si>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</si>
  <si>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</si>
  <si>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</si>
  <si>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</si>
  <si>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</si>
  <si>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</si>
  <si>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</si>
  <si>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</si>
  <si>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</si>
  <si>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</si>
  <si>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</si>
  <si>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</si>
  <si>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</si>
  <si>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</si>
  <si>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</si>
  <si>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</si>
  <si>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</si>
  <si>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</si>
  <si>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</si>
  <si>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</si>
  <si>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</si>
  <si>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</si>
  <si>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</si>
  <si>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</si>
  <si>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</si>
  <si>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</si>
  <si>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</si>
  <si>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</si>
  <si>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</si>
  <si>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</si>
  <si>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</si>
  <si>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</si>
  <si>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</si>
  <si>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</si>
  <si>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</si>
  <si>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</si>
  <si>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</si>
  <si>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</si>
  <si>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</si>
  <si>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</si>
  <si>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</si>
  <si>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</si>
  <si>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</si>
  <si>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</si>
  <si>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</si>
  <si>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</si>
  <si>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</si>
  <si>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</si>
  <si>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</si>
  <si>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</si>
  <si>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</si>
  <si>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</si>
  <si>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</si>
  <si>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</si>
  <si>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</si>
  <si>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</si>
  <si>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</si>
  <si>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</si>
  <si>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</si>
  <si>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</si>
  <si>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</si>
  <si>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</si>
  <si>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</si>
  <si>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</si>
  <si>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</si>
  <si>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</si>
  <si>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</si>
  <si>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</si>
  <si>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</si>
  <si>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</si>
  <si>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</si>
  <si>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</si>
  <si>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</si>
  <si>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</si>
  <si>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</si>
  <si>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</si>
  <si>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</si>
  <si>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</si>
  <si>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</si>
  <si>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</si>
  <si>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</si>
  <si>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</si>
  <si>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</si>
  <si>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</si>
  <si>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</si>
  <si>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</si>
  <si>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</si>
  <si>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</si>
  <si>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</si>
  <si>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</si>
  <si>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</si>
  <si>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</si>
  <si>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</si>
  <si>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</si>
  <si>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</si>
  <si>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</si>
  <si>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</si>
  <si>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</si>
  <si>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</si>
  <si>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</si>
  <si>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</si>
  <si>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</si>
  <si>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</si>
  <si>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</si>
  <si>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</si>
  <si>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</si>
  <si>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</si>
  <si>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</si>
  <si>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</si>
  <si>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</si>
  <si>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</si>
  <si>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</si>
  <si>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</si>
  <si>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</si>
  <si>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</si>
  <si>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</si>
  <si>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</si>
  <si>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</si>
  <si>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</si>
  <si>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</si>
  <si>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</si>
  <si>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</si>
  <si>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</si>
  <si>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</si>
  <si>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</si>
  <si>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</si>
  <si>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</si>
  <si>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</si>
  <si>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</si>
  <si>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</si>
  <si>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</si>
  <si>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</si>
  <si>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</si>
  <si>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</si>
  <si>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</si>
  <si>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</si>
  <si>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</si>
  <si>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</si>
  <si>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</si>
  <si>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</si>
  <si>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</si>
  <si>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</si>
  <si>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</si>
  <si>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</si>
  <si>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</si>
  <si>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</si>
  <si>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</si>
  <si>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</si>
  <si>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</si>
  <si>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</si>
  <si>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</si>
  <si>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</si>
  <si>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</si>
  <si>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</si>
  <si>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</si>
  <si>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</si>
  <si>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</si>
  <si>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</si>
  <si>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</si>
  <si>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</si>
  <si>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</si>
  <si>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</si>
  <si>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</si>
  <si>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</si>
  <si>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</si>
  <si>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</si>
  <si>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</si>
  <si>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</si>
  <si>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</si>
  <si>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</si>
  <si>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</si>
  <si>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</si>
  <si>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</si>
  <si>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</si>
  <si>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</si>
  <si>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</si>
  <si>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</si>
  <si>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</si>
  <si>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</si>
  <si>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</si>
  <si>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</si>
  <si>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</si>
  <si>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</si>
  <si>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</si>
  <si>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</si>
  <si>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</si>
  <si>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</si>
  <si>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</si>
  <si>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</si>
  <si>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</si>
  <si>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</si>
  <si>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</si>
  <si>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</si>
  <si>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</si>
  <si>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</si>
  <si>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</si>
  <si>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</si>
  <si>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</si>
  <si>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</si>
  <si>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</si>
  <si>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</si>
  <si>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</si>
  <si>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</si>
  <si>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</si>
  <si>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</si>
  <si>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</si>
  <si>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</si>
  <si>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</si>
  <si>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</si>
  <si>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</si>
  <si>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</si>
  <si>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</si>
  <si>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</si>
  <si>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</si>
  <si>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</si>
  <si>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</si>
  <si>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</si>
  <si>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</si>
  <si>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</si>
  <si>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</si>
  <si>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</si>
  <si>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</si>
  <si>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</si>
  <si>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</si>
  <si>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</si>
  <si>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</si>
  <si>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</si>
  <si>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</si>
  <si>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</si>
  <si>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</si>
  <si>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</si>
  <si>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</si>
  <si>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</si>
  <si>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</si>
  <si>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</si>
  <si>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</si>
  <si>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</si>
  <si>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</si>
  <si>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</si>
  <si>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</si>
  <si>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</si>
  <si>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</si>
  <si>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</si>
  <si>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</si>
  <si>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</si>
  <si>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</si>
  <si>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</si>
  <si>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</si>
  <si>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</si>
  <si>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</si>
  <si>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</si>
  <si>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</si>
  <si>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</si>
  <si>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</si>
  <si>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</si>
  <si>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</si>
  <si>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</si>
  <si>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</si>
  <si>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</si>
  <si>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</si>
  <si>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</si>
  <si>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</si>
  <si>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</si>
  <si>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</si>
  <si>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</si>
  <si>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</si>
  <si>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</si>
  <si>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</si>
  <si>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</si>
  <si>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</si>
  <si>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</si>
  <si>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</si>
  <si>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</si>
  <si>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</si>
  <si>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</si>
  <si>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</si>
  <si>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</si>
  <si>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</si>
  <si>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</si>
  <si>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</si>
  <si>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</si>
  <si>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</si>
  <si>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</si>
  <si>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</si>
  <si>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</si>
  <si>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</si>
  <si>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</si>
  <si>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</si>
  <si>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</si>
  <si>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</si>
  <si>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</si>
  <si>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</si>
  <si>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</si>
  <si>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</si>
  <si>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</si>
  <si>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</si>
  <si>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</si>
  <si>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</si>
  <si>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</si>
  <si>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</si>
  <si>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</si>
  <si>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</si>
  <si>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</si>
  <si>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</si>
  <si>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</si>
  <si>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</si>
  <si>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</si>
  <si>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</si>
  <si>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</si>
  <si>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</si>
  <si>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</si>
  <si>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</si>
  <si>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</si>
  <si>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</si>
  <si>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</si>
  <si>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</si>
  <si>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</si>
  <si>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</si>
  <si>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</si>
  <si>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</si>
  <si>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</si>
  <si>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</si>
  <si>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</si>
  <si>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</si>
  <si>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</si>
  <si>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</si>
  <si>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</si>
  <si>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</si>
  <si>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</si>
  <si>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</si>
  <si>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</si>
  <si>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</si>
  <si>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</si>
  <si>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</si>
  <si>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</si>
  <si>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</si>
  <si>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</si>
  <si>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</si>
  <si>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</si>
  <si>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</si>
  <si>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</si>
  <si>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</si>
  <si>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</si>
  <si>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</si>
  <si>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</si>
  <si>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</si>
  <si>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</si>
  <si>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</si>
  <si>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</si>
  <si>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</si>
  <si>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</si>
  <si>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</si>
  <si>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</si>
  <si>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</si>
  <si>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</si>
  <si>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</si>
  <si>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</si>
  <si>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</si>
  <si>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</si>
  <si>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</si>
  <si>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</si>
  <si>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</si>
  <si>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</si>
  <si>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</si>
  <si>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</si>
  <si>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</si>
  <si>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</si>
  <si>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</si>
  <si>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</si>
  <si>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</si>
  <si>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</si>
  <si>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</si>
  <si>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</si>
  <si>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</si>
  <si>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</si>
  <si>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</si>
  <si>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</si>
  <si>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</si>
  <si>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</si>
  <si>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</si>
  <si>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</si>
  <si>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</si>
  <si>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</si>
  <si>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</si>
  <si>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</si>
  <si>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</si>
  <si>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</si>
  <si>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</si>
  <si>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</si>
  <si>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</si>
  <si>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</si>
  <si>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</si>
  <si>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</si>
  <si>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</si>
  <si>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</si>
  <si>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</si>
  <si>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</si>
  <si>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</si>
  <si>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</si>
  <si>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</si>
  <si>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</si>
  <si>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</si>
  <si>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</si>
  <si>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</si>
  <si>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</si>
  <si>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</si>
  <si>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</si>
  <si>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</si>
  <si>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</si>
  <si>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</si>
  <si>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</si>
  <si>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</si>
  <si>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</si>
  <si>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</si>
  <si>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</si>
  <si>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</si>
  <si>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</si>
  <si>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</si>
  <si>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</si>
  <si>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</si>
  <si>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</si>
  <si>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</si>
  <si>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</si>
  <si>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</si>
  <si>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</si>
  <si>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</si>
  <si>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</si>
  <si>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</si>
  <si>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</si>
  <si>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</si>
  <si>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</si>
  <si>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</si>
  <si>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</si>
  <si>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</si>
  <si>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</si>
  <si>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</si>
  <si>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</si>
  <si>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</si>
  <si>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</si>
  <si>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</si>
  <si>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</si>
  <si>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</si>
  <si>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</si>
  <si>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</si>
  <si>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</si>
  <si>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</si>
  <si>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</si>
  <si>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</si>
  <si>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</si>
  <si>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</si>
  <si>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</si>
  <si>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</si>
  <si>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</si>
  <si>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</si>
  <si>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</si>
  <si>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</si>
  <si>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</si>
  <si>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</si>
  <si>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</si>
  <si>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</si>
  <si>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</si>
  <si>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</si>
  <si>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</si>
  <si>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</si>
  <si>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</si>
  <si>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</si>
  <si>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</si>
  <si>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</si>
  <si>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</si>
  <si>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</si>
  <si>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</si>
  <si>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</si>
  <si>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</si>
  <si>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</si>
  <si>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</si>
  <si>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</si>
  <si>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</si>
  <si>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</si>
  <si>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</si>
  <si>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</si>
  <si>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</si>
  <si>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</si>
  <si>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</si>
  <si>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</si>
  <si>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</si>
  <si>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</si>
  <si>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</si>
  <si>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</si>
  <si>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</si>
  <si>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</si>
  <si>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</si>
  <si>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</si>
  <si>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</si>
  <si>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</si>
  <si>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</si>
  <si>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</si>
  <si>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</si>
  <si>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</si>
  <si>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</si>
  <si>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</si>
  <si>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</si>
  <si>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</si>
  <si>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</si>
  <si>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</si>
  <si>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</si>
  <si>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</si>
  <si>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</si>
  <si>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</si>
  <si>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</si>
  <si>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</si>
  <si>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</si>
  <si>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</si>
  <si>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</si>
  <si>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</si>
  <si>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</si>
  <si>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</si>
  <si>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</si>
  <si>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</si>
  <si>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</si>
  <si>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</si>
  <si>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</si>
  <si>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</si>
  <si>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</si>
  <si>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</si>
  <si>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</si>
  <si>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</si>
  <si>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</si>
  <si>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</si>
  <si>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</si>
  <si>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</si>
  <si>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</si>
  <si>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</si>
  <si>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</si>
  <si>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</si>
  <si>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</si>
  <si>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</si>
  <si>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</si>
  <si>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</si>
  <si>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</si>
  <si>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</si>
  <si>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</si>
  <si>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</si>
  <si>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</si>
  <si>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</si>
  <si>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</si>
  <si>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</si>
  <si>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</si>
  <si>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</si>
  <si>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</si>
  <si>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</si>
  <si>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</si>
  <si>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</si>
  <si>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</si>
  <si>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</si>
  <si>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</si>
  <si>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</si>
  <si>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</si>
  <si>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</si>
  <si>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</si>
  <si>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</si>
  <si>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</si>
  <si>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</si>
  <si>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</si>
  <si>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</si>
  <si>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</si>
  <si>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</si>
  <si>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</si>
  <si>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</si>
  <si>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</si>
  <si>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</si>
  <si>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</si>
  <si>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</si>
  <si>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</si>
  <si>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</si>
  <si>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</si>
  <si>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</si>
  <si>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</si>
  <si>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</si>
  <si>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</si>
  <si>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</si>
  <si>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</si>
  <si>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</si>
  <si>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</si>
  <si>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</si>
  <si>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</si>
  <si>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</si>
  <si>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</si>
  <si>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</si>
  <si>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</si>
  <si>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</si>
  <si>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</si>
  <si>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</si>
  <si>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</si>
  <si>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</si>
  <si>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</si>
  <si>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</si>
  <si>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</si>
  <si>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</si>
  <si>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</si>
  <si>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</si>
  <si>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</si>
  <si>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</si>
  <si>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</si>
  <si>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</si>
  <si>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</si>
  <si>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</si>
  <si>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</si>
  <si>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</si>
  <si>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</si>
  <si>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</si>
  <si>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</si>
  <si>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</si>
  <si>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</si>
  <si>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</si>
  <si>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</si>
  <si>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</si>
  <si>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</si>
  <si>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</si>
  <si>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</si>
  <si>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</si>
  <si>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</si>
  <si>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</si>
  <si>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</si>
  <si>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</si>
  <si>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</si>
  <si>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</si>
  <si>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</si>
  <si>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</si>
  <si>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</si>
  <si>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</si>
  <si>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</si>
  <si>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</si>
  <si>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</si>
  <si>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</si>
  <si>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</si>
  <si>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</si>
  <si>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</si>
  <si>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</si>
  <si>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</si>
  <si>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</si>
  <si>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</si>
  <si>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</si>
  <si>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</si>
  <si>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</si>
  <si>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</si>
  <si>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</si>
  <si>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</si>
  <si>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</si>
  <si>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</si>
  <si>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</si>
  <si>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</si>
  <si>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</si>
  <si>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</si>
  <si>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</si>
  <si>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</si>
  <si>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</si>
  <si>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</si>
  <si>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</si>
  <si>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</si>
  <si>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</si>
  <si>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</si>
  <si>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</si>
  <si>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</si>
  <si>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</si>
  <si>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</si>
  <si>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</si>
  <si>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</si>
  <si>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</si>
  <si>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</si>
  <si>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</si>
  <si>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</si>
  <si>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</si>
  <si>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</si>
  <si>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</si>
  <si>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</si>
  <si>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</si>
  <si>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</si>
  <si>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</si>
  <si>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</si>
  <si>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</si>
  <si>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</si>
  <si>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</si>
  <si>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</si>
  <si>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</si>
  <si>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</si>
  <si>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</si>
  <si>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</si>
  <si>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</si>
  <si>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</si>
  <si>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</si>
  <si>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</si>
  <si>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</si>
  <si>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</si>
  <si>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</si>
  <si>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</si>
  <si>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</si>
  <si>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</si>
  <si>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</si>
  <si>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</si>
  <si>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</si>
  <si>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</si>
  <si>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</si>
  <si>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</si>
  <si>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</si>
  <si>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</si>
  <si>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</si>
  <si>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</si>
  <si>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</si>
  <si>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</si>
  <si>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</si>
  <si>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</si>
  <si>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</si>
  <si>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</si>
  <si>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</si>
  <si>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</si>
  <si>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</si>
  <si>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</si>
  <si>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</si>
  <si>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</si>
  <si>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</si>
  <si>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</si>
  <si>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</si>
  <si>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</si>
  <si>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</si>
  <si>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</si>
  <si>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</si>
  <si>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</si>
  <si>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</si>
  <si>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</si>
  <si>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</si>
  <si>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</si>
  <si>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</si>
  <si>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</si>
  <si>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</si>
  <si>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</si>
  <si>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</si>
  <si>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</si>
  <si>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</si>
  <si>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</si>
  <si>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</si>
  <si>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</si>
  <si>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</si>
  <si>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</si>
  <si>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</si>
  <si>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</si>
  <si>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</si>
  <si>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</si>
  <si>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</si>
  <si>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</si>
  <si>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</si>
  <si>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</si>
  <si>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</si>
  <si>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</si>
  <si>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</si>
  <si>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</si>
  <si>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</si>
  <si>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</si>
  <si>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</si>
  <si>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</si>
  <si>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</si>
  <si>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</si>
  <si>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</si>
  <si>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</si>
  <si>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</si>
  <si>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</si>
  <si>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</si>
  <si>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</si>
  <si>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</si>
  <si>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</si>
  <si>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</si>
  <si>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</si>
  <si>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</si>
  <si>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</si>
  <si>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</si>
  <si>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</si>
  <si>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</si>
  <si>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</si>
  <si>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</si>
  <si>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</si>
  <si>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</si>
  <si>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</si>
  <si>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</si>
  <si>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</si>
  <si>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</si>
  <si>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</si>
  <si>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</si>
  <si>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</si>
  <si>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</si>
  <si>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</si>
  <si>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</si>
  <si>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</si>
  <si>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</si>
  <si>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</si>
  <si>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</si>
  <si>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</si>
  <si>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</si>
  <si>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</si>
  <si>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</si>
  <si>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</si>
  <si>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</si>
  <si>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</si>
  <si>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</si>
  <si>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</si>
  <si>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</si>
  <si>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</si>
  <si>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</si>
  <si>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</si>
  <si>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</si>
  <si>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</si>
  <si>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</si>
  <si>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</si>
  <si>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</si>
  <si>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</si>
  <si>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</si>
  <si>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</si>
  <si>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</si>
  <si>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</si>
  <si>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</si>
  <si>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</si>
  <si>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</si>
  <si>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</si>
  <si>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</si>
  <si>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</si>
  <si>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</si>
  <si>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</si>
  <si>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</si>
  <si>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</si>
  <si>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</si>
  <si>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</si>
  <si>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</si>
  <si>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</si>
  <si>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</si>
  <si>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</si>
  <si>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</si>
  <si>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</si>
  <si>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</si>
  <si>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</si>
  <si>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</si>
  <si>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</si>
  <si>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</si>
  <si>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</si>
  <si>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</si>
  <si>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</si>
  <si>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</si>
  <si>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</si>
  <si>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</si>
  <si>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</si>
  <si>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</si>
  <si>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</si>
  <si>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</si>
  <si>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</si>
  <si>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</si>
  <si>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</si>
  <si>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</si>
  <si>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</si>
  <si>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</si>
  <si>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</si>
  <si>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</si>
  <si>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</si>
  <si>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</si>
  <si>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</si>
  <si>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</si>
  <si>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</si>
  <si>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</si>
  <si>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</si>
  <si>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</si>
  <si>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</si>
  <si>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</si>
  <si>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</si>
  <si>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</si>
  <si>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</si>
  <si>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</si>
  <si>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</si>
  <si>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</si>
  <si>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</si>
  <si>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</si>
  <si>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</si>
  <si>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</si>
  <si>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</si>
  <si>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</si>
  <si>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</si>
  <si>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</si>
  <si>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</si>
  <si>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</si>
  <si>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</si>
  <si>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</si>
  <si>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</si>
  <si>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</si>
  <si>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</si>
  <si>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</si>
  <si>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</si>
  <si>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</si>
  <si>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</si>
  <si>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</si>
  <si>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</si>
  <si>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</si>
  <si>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</si>
  <si>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</si>
  <si>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</si>
  <si>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</si>
  <si>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</si>
  <si>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</si>
  <si>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</si>
  <si>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</si>
  <si>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</si>
  <si>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</si>
  <si>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</si>
  <si>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</si>
  <si>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</si>
  <si>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</si>
  <si>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</si>
  <si>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</si>
  <si>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</si>
  <si>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</si>
  <si>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</si>
  <si>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</si>
  <si>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</si>
  <si>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</si>
  <si>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</si>
  <si>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</si>
  <si>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</si>
  <si>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</si>
  <si>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</si>
  <si>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</si>
  <si>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</si>
  <si>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</si>
  <si>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</si>
  <si>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</si>
  <si>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</si>
  <si>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</si>
  <si>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</si>
  <si>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</si>
  <si>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</si>
  <si>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</si>
  <si>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</si>
  <si>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</si>
  <si>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</si>
  <si>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</si>
  <si>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</si>
  <si>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</si>
  <si>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</si>
  <si>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</si>
  <si>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</si>
  <si>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</si>
  <si>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</si>
  <si>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</si>
  <si>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</si>
  <si>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</si>
  <si>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</si>
  <si>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</si>
  <si>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</si>
  <si>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</si>
  <si>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</si>
  <si>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</si>
  <si>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</si>
  <si>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</si>
  <si>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</si>
  <si>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</si>
  <si>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</si>
  <si>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</si>
  <si>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</si>
  <si>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</si>
  <si>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</si>
  <si>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</si>
  <si>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</si>
  <si>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</si>
  <si>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</si>
  <si>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</si>
  <si>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</si>
  <si>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</si>
  <si>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</si>
  <si>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</si>
  <si>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</si>
  <si>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</si>
  <si>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</si>
  <si>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</si>
  <si>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</si>
  <si>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</si>
  <si>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</si>
  <si>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</si>
  <si>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</si>
  <si>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</si>
  <si>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</si>
  <si>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</si>
  <si>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</si>
  <si>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</si>
  <si>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</si>
  <si>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</si>
  <si>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</si>
  <si>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</si>
  <si>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</si>
  <si>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</si>
  <si>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</si>
  <si>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</si>
  <si>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</si>
  <si>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</si>
  <si>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</si>
  <si>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</si>
  <si>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</si>
  <si>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</si>
  <si>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</si>
  <si>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</si>
  <si>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</si>
  <si>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</si>
  <si>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</si>
  <si>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</si>
  <si>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</si>
  <si>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</si>
  <si>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</si>
  <si>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</si>
  <si>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</si>
  <si>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</si>
  <si>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</si>
  <si>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</si>
  <si>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</si>
  <si>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</si>
  <si>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</si>
  <si>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</si>
  <si>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</si>
  <si>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</si>
  <si>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</si>
  <si>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</si>
  <si>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</si>
  <si>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</si>
  <si>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</si>
  <si>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</si>
  <si>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</si>
  <si>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</si>
  <si>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</si>
  <si>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</si>
  <si>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</si>
  <si>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</si>
  <si>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</si>
  <si>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</si>
  <si>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</si>
  <si>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</si>
  <si>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</si>
  <si>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</si>
  <si>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</si>
  <si>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</si>
  <si>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</si>
  <si>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</si>
  <si>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</si>
  <si>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</si>
  <si>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</si>
  <si>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</si>
  <si>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</si>
  <si>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</si>
  <si>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</si>
  <si>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</si>
  <si>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</si>
  <si>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</si>
  <si>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</si>
  <si>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</si>
  <si>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</si>
  <si>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</si>
  <si>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</si>
  <si>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</si>
  <si>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</si>
  <si>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</si>
  <si>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</si>
  <si>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</si>
  <si>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</si>
  <si>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</si>
  <si>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</si>
  <si>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</si>
  <si>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</si>
  <si>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</si>
  <si>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</si>
  <si>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</si>
  <si>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</si>
  <si>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</si>
  <si>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</si>
  <si>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</si>
  <si>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</si>
  <si>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</si>
  <si>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</si>
  <si>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</si>
  <si>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</si>
  <si>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</si>
  <si>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</si>
  <si>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</si>
  <si>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</si>
  <si>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</si>
  <si>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</si>
  <si>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</si>
  <si>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</si>
  <si>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</si>
  <si>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</si>
  <si>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</si>
  <si>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</si>
  <si>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</si>
  <si>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</si>
  <si>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</si>
  <si>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</si>
  <si>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</si>
  <si>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</si>
  <si>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</si>
  <si>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</si>
  <si>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</si>
  <si>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</si>
  <si>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</si>
  <si>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</si>
  <si>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</si>
  <si>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</si>
  <si>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</si>
  <si>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</si>
  <si>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</si>
  <si>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</si>
  <si>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</si>
  <si>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</si>
  <si>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</si>
  <si>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</si>
  <si>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</si>
  <si>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</si>
  <si>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</si>
  <si>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</si>
  <si>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</si>
  <si>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</si>
  <si>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</si>
  <si>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</si>
  <si>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</si>
  <si>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</si>
  <si>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</si>
  <si>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</si>
  <si>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</si>
  <si>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</si>
  <si>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</si>
  <si>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</si>
  <si>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</si>
  <si>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</si>
  <si>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</si>
  <si>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</si>
  <si>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</si>
  <si>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</si>
  <si>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</si>
  <si>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</si>
  <si>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</si>
  <si>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</si>
  <si>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</si>
  <si>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</si>
  <si>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</si>
  <si>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</si>
  <si>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</si>
  <si>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</si>
  <si>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</si>
  <si>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</si>
  <si>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</si>
  <si>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</si>
  <si>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</si>
  <si>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</si>
  <si>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</si>
  <si>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</si>
  <si>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</si>
  <si>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</si>
  <si>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</si>
  <si>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</si>
  <si>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</si>
  <si>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</si>
  <si>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</si>
  <si>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</si>
  <si>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</si>
  <si>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</si>
  <si>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</si>
  <si>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</si>
  <si>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</si>
  <si>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</si>
  <si>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</si>
  <si>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</si>
  <si>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</si>
  <si>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</si>
  <si>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</si>
  <si>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</si>
  <si>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</si>
  <si>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</si>
  <si>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</si>
  <si>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</si>
  <si>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</si>
  <si>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</si>
  <si>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</si>
  <si>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</si>
  <si>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</si>
  <si>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</si>
  <si>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</si>
  <si>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</si>
  <si>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</si>
  <si>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</si>
  <si>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</si>
  <si>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</si>
  <si>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</si>
  <si>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</si>
  <si>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</si>
  <si>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</si>
  <si>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</si>
  <si>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</si>
  <si>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</si>
  <si>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</si>
  <si>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</si>
  <si>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</si>
  <si>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</si>
  <si>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</si>
  <si>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</si>
  <si>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</si>
  <si>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</si>
  <si>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</si>
  <si>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</si>
  <si>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</si>
  <si>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</si>
  <si>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</si>
  <si>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</si>
  <si>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</si>
  <si>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</si>
  <si>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</si>
  <si>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</si>
  <si>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</si>
  <si>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</si>
  <si>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</si>
  <si>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</si>
  <si>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</si>
  <si>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</si>
  <si>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</si>
  <si>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</si>
  <si>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</si>
  <si>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</si>
  <si>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</si>
  <si>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</si>
  <si>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</si>
  <si>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</si>
  <si>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</si>
  <si>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</si>
  <si>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</si>
  <si>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</si>
  <si>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</si>
  <si>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</si>
  <si>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</si>
  <si>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</si>
  <si>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</si>
  <si>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</si>
  <si>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</si>
  <si>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</si>
  <si>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</si>
  <si>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</si>
  <si>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</si>
  <si>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</si>
  <si>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</si>
  <si>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</si>
  <si>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</si>
  <si>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</si>
  <si>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</si>
  <si>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</si>
  <si>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</si>
  <si>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</si>
  <si>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</si>
  <si>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</si>
  <si>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</si>
  <si>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</si>
  <si>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</si>
  <si>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</si>
  <si>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</si>
  <si>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</si>
  <si>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</si>
  <si>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</si>
  <si>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</si>
  <si>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</si>
  <si>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</si>
  <si>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</si>
  <si>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</si>
  <si>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</si>
  <si>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</si>
  <si>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</si>
  <si>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</si>
  <si>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</si>
  <si>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</si>
  <si>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</si>
  <si>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</si>
  <si>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</si>
  <si>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</si>
  <si>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</si>
  <si>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</si>
  <si>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</si>
  <si>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</si>
  <si>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</si>
  <si>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</si>
  <si>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</si>
  <si>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</si>
  <si>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</si>
  <si>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</si>
  <si>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</si>
  <si>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</si>
  <si>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</si>
  <si>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</si>
  <si>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</si>
  <si>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</si>
  <si>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</si>
  <si>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</si>
  <si>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</si>
  <si>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</si>
  <si>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</si>
  <si>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</si>
  <si>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</si>
  <si>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</si>
  <si>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</si>
  <si>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</si>
  <si>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</si>
  <si>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</si>
  <si>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</si>
  <si>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</si>
  <si>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</si>
  <si>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</si>
  <si>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</si>
  <si>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</si>
  <si>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</si>
  <si>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</si>
  <si>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</si>
  <si>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</si>
  <si>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</si>
  <si>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</si>
  <si>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</si>
  <si>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</si>
  <si>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</si>
  <si>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</si>
  <si>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</si>
  <si>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</si>
  <si>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</si>
  <si>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</si>
  <si>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</si>
  <si>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</si>
  <si>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</si>
  <si>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</si>
  <si>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</si>
  <si>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</si>
  <si>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</si>
  <si>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</si>
  <si>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</si>
  <si>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</si>
  <si>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</si>
  <si>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</si>
  <si>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</si>
  <si>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</si>
  <si>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</si>
  <si>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</si>
  <si>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</si>
  <si>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</si>
  <si>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</si>
  <si>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</si>
  <si>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</si>
  <si>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</si>
  <si>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</si>
  <si>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</si>
  <si>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</si>
  <si>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</si>
  <si>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</si>
  <si>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</si>
  <si>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</si>
  <si>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</si>
  <si>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</si>
  <si>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</si>
  <si>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</si>
  <si>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</si>
  <si>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</si>
  <si>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</si>
  <si>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</si>
  <si>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</si>
  <si>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</si>
  <si>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</si>
  <si>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</si>
  <si>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</si>
  <si>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</si>
  <si>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</si>
  <si>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</si>
  <si>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</si>
  <si>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</si>
  <si>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</si>
  <si>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</si>
  <si>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</si>
  <si>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</si>
  <si>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</si>
  <si>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</si>
  <si>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</si>
  <si>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</si>
  <si>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</si>
  <si>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</si>
  <si>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</si>
  <si>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</si>
  <si>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</si>
  <si>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</si>
  <si>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</si>
  <si>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</si>
  <si>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</si>
  <si>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</si>
  <si>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</si>
  <si>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</si>
  <si>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</si>
  <si>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</si>
  <si>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</si>
  <si>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</si>
  <si>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</si>
  <si>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</si>
  <si>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</si>
  <si>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</si>
  <si>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</si>
  <si>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</si>
  <si>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</si>
  <si>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</si>
  <si>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</si>
  <si>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</si>
  <si>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</si>
  <si>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</si>
  <si>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</si>
  <si>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</si>
  <si>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</si>
  <si>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</si>
  <si>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</si>
  <si>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</si>
  <si>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</si>
  <si>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</si>
  <si>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</si>
  <si>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</si>
  <si>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</si>
  <si>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</si>
  <si>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</si>
  <si>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</si>
  <si>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</si>
  <si>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</si>
  <si>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</si>
  <si>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</si>
  <si>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</si>
  <si>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</si>
  <si>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</si>
  <si>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</si>
  <si>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</si>
  <si>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</si>
  <si>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</si>
  <si>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</si>
  <si>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</si>
  <si>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</si>
  <si>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</si>
  <si>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</si>
  <si>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</si>
  <si>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</si>
  <si>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</si>
  <si>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</si>
  <si>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</si>
  <si>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</si>
  <si>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</si>
  <si>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</si>
  <si>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</si>
  <si>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</si>
  <si>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</si>
  <si>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</si>
  <si>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</si>
  <si>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</si>
  <si>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</si>
  <si>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</si>
  <si>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</si>
  <si>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</si>
  <si>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</si>
  <si>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</si>
  <si>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</si>
  <si>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</si>
  <si>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</si>
  <si>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</si>
  <si>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</si>
  <si>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</si>
  <si>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</si>
  <si>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</si>
  <si>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</si>
  <si>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</si>
  <si>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</si>
  <si>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</si>
  <si>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</si>
  <si>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</si>
  <si>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</si>
  <si>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</si>
  <si>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</si>
  <si>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</si>
  <si>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</si>
  <si>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</si>
  <si>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</si>
  <si>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</si>
  <si>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</si>
  <si>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</si>
  <si>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</si>
  <si>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</si>
  <si>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</si>
  <si>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</si>
  <si>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</si>
  <si>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</si>
  <si>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</si>
  <si>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</si>
  <si>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</si>
  <si>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</si>
  <si>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</si>
  <si>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</si>
  <si>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</si>
  <si>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</si>
  <si>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</si>
  <si>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</si>
  <si>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</si>
  <si>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</si>
  <si>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</si>
  <si>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</si>
  <si>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</si>
  <si>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</si>
  <si>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</si>
  <si>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</si>
  <si>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</si>
  <si>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</si>
  <si>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</si>
  <si>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</si>
  <si>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</si>
  <si>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</si>
  <si>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</si>
  <si>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</si>
  <si>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</si>
  <si>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</si>
  <si>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</si>
  <si>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</si>
  <si>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</si>
  <si>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</si>
  <si>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</si>
  <si>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</si>
  <si>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</si>
  <si>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</si>
  <si>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</si>
  <si>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</si>
  <si>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</si>
  <si>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</si>
  <si>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</si>
  <si>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</si>
  <si>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</si>
  <si>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</si>
  <si>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</si>
  <si>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</si>
  <si>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</si>
  <si>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</si>
  <si>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</si>
  <si>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</si>
  <si>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</si>
  <si>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</si>
  <si>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</si>
  <si>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</si>
  <si>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</si>
  <si>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</si>
  <si>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</si>
  <si>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</si>
  <si>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</si>
  <si>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</si>
  <si>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</si>
  <si>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</si>
  <si>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</si>
  <si>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</si>
  <si>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</si>
  <si>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</si>
  <si>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</si>
  <si>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</si>
  <si>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</si>
  <si>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</si>
  <si>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</si>
  <si>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</si>
  <si>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</si>
  <si>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</si>
  <si>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</si>
  <si>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</si>
  <si>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</si>
  <si>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</si>
  <si>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</si>
  <si>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</si>
  <si>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</si>
  <si>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</si>
  <si>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</si>
  <si>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</si>
  <si>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</si>
  <si>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</si>
  <si>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</si>
  <si>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</si>
  <si>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</si>
  <si>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</si>
  <si>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</si>
  <si>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</si>
  <si>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</si>
  <si>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</si>
  <si>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</si>
  <si>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</si>
  <si>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</si>
  <si>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</si>
  <si>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</si>
  <si>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</si>
  <si>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</si>
  <si>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</si>
  <si>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</si>
  <si>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</si>
  <si>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</si>
  <si>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</si>
  <si>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</si>
  <si>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</si>
  <si>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</si>
  <si>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</si>
  <si>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</si>
  <si>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</si>
  <si>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</si>
  <si>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</si>
  <si>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</si>
  <si>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</si>
  <si>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</si>
  <si>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</si>
  <si>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</si>
  <si>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</si>
  <si>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</si>
  <si>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</si>
  <si>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</si>
  <si>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</si>
  <si>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</si>
  <si>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</si>
  <si>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</si>
  <si>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</si>
  <si>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</si>
  <si>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</si>
  <si>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</si>
  <si>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</si>
  <si>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</si>
  <si>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</si>
  <si>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</si>
  <si>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</si>
  <si>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</si>
  <si>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</si>
  <si>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</si>
  <si>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</si>
  <si>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</si>
  <si>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</si>
  <si>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</si>
  <si>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</si>
  <si>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</si>
  <si>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</si>
  <si>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</si>
  <si>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</si>
  <si>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</si>
  <si>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</si>
  <si>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</si>
  <si>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</si>
  <si>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</si>
  <si>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</si>
  <si>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</si>
  <si>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</si>
  <si>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</si>
  <si>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</si>
  <si>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</si>
  <si>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</si>
  <si>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</si>
  <si>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</si>
  <si>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</si>
  <si>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</si>
  <si>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</si>
  <si>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</si>
  <si>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</si>
  <si>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</si>
  <si>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</si>
  <si>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</si>
  <si>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</si>
  <si>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</si>
  <si>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</si>
  <si>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</si>
  <si>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</si>
  <si>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</si>
  <si>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</si>
  <si>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</si>
  <si>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</si>
  <si>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</si>
  <si>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</si>
  <si>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</si>
  <si>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</si>
  <si>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</si>
  <si>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</si>
  <si>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</si>
  <si>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</si>
  <si>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</si>
  <si>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</si>
  <si>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</si>
  <si>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</si>
  <si>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</si>
  <si>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</si>
  <si>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</si>
  <si>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</si>
  <si>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</si>
  <si>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</si>
  <si>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</si>
  <si>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</si>
  <si>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</si>
  <si>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</si>
  <si>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</si>
  <si>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</si>
  <si>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</si>
  <si>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</si>
  <si>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</si>
  <si>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</si>
  <si>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</si>
  <si>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</si>
  <si>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</si>
  <si>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</si>
  <si>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</si>
  <si>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</si>
  <si>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</si>
  <si>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</si>
  <si>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</si>
  <si>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</si>
  <si>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</si>
  <si>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</si>
  <si>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</si>
  <si>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</si>
  <si>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</si>
  <si>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</si>
  <si>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</si>
  <si>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</si>
  <si>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</si>
  <si>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</si>
  <si>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</si>
  <si>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</si>
  <si>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</si>
  <si>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</si>
  <si>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</si>
  <si>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</si>
  <si>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</si>
  <si>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</si>
  <si>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</si>
  <si>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</si>
  <si>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</si>
  <si>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</si>
  <si>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</si>
  <si>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</si>
  <si>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</si>
  <si>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</si>
  <si>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</si>
  <si>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</si>
  <si>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</si>
  <si>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</si>
  <si>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</si>
  <si>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</si>
  <si>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</si>
  <si>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</si>
  <si>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</si>
  <si>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</si>
  <si>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</si>
  <si>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</si>
  <si>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</si>
  <si>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</si>
  <si>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</si>
  <si>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</si>
  <si>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</si>
  <si>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</si>
  <si>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</si>
  <si>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</si>
  <si>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</si>
  <si>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</si>
  <si>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</si>
  <si>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</si>
  <si>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</si>
  <si>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</si>
  <si>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</si>
  <si>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</si>
  <si>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</si>
  <si>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</si>
  <si>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</si>
  <si>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</si>
  <si>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</si>
  <si>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</si>
  <si>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</si>
  <si>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</si>
  <si>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</si>
  <si>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</si>
  <si>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</si>
  <si>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</si>
  <si>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</si>
  <si>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</si>
  <si>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</si>
  <si>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</si>
  <si>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</si>
  <si>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</si>
  <si>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</si>
  <si>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</si>
  <si>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</si>
  <si>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</si>
  <si>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</si>
  <si>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</si>
  <si>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</si>
  <si>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</si>
  <si>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</si>
  <si>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</si>
  <si>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</si>
  <si>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</si>
  <si>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</si>
  <si>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</si>
  <si>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</si>
  <si>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</si>
  <si>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</si>
  <si>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</si>
  <si>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</si>
  <si>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</si>
  <si>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</si>
  <si>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</si>
  <si>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</si>
  <si>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</si>
  <si>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</si>
  <si>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</si>
  <si>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</si>
  <si>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</si>
  <si>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</si>
  <si>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</si>
  <si>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</si>
  <si>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</si>
  <si>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</si>
  <si>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</si>
  <si>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</si>
  <si>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</si>
  <si>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</si>
  <si>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</si>
  <si>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</si>
  <si>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</si>
  <si>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</si>
  <si>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</si>
  <si>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</si>
  <si>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</si>
  <si>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</si>
  <si>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</si>
  <si>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</si>
  <si>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</si>
  <si>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</si>
  <si>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</si>
  <si>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</si>
  <si>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</si>
  <si>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</si>
  <si>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</si>
  <si>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</si>
  <si>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</si>
  <si>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</si>
  <si>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</si>
  <si>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</si>
  <si>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</si>
  <si>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</si>
  <si>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</si>
  <si>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</si>
  <si>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</si>
  <si>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</si>
  <si>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</si>
  <si>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</si>
  <si>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</si>
  <si>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</si>
  <si>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</si>
  <si>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</si>
  <si>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</si>
  <si>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</si>
  <si>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</si>
  <si>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</si>
  <si>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</si>
  <si>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</si>
  <si>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</si>
  <si>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</si>
  <si>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</si>
  <si>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</si>
  <si>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</si>
  <si>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</si>
  <si>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</si>
  <si>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</si>
  <si>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</si>
  <si>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</si>
  <si>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</si>
  <si>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</si>
  <si>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</si>
  <si>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</si>
  <si>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</si>
  <si>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</si>
  <si>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</si>
  <si>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</si>
  <si>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</si>
  <si>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</si>
  <si>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</si>
  <si>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</si>
  <si>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</si>
  <si>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</si>
  <si>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</si>
  <si>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</si>
  <si>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</si>
  <si>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</si>
  <si>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</si>
  <si>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</si>
  <si>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</si>
  <si>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</si>
  <si>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</si>
  <si>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</si>
  <si>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</si>
  <si>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</si>
  <si>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</si>
  <si>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</si>
  <si>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</si>
  <si>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</si>
  <si>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</si>
  <si>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</si>
  <si>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</si>
  <si>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</si>
  <si>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</si>
  <si>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</si>
  <si>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</si>
  <si>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</si>
  <si>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</si>
  <si>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</si>
  <si>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</si>
  <si>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</si>
  <si>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</si>
  <si>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</si>
  <si>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</si>
  <si>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</si>
  <si>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</si>
  <si>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</si>
  <si>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</si>
  <si>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</si>
  <si>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</si>
  <si>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</si>
  <si>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</si>
  <si>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</si>
  <si>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</si>
  <si>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</si>
  <si>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</si>
  <si>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</si>
  <si>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</si>
  <si>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</si>
  <si>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</si>
  <si>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</si>
  <si>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</si>
  <si>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</si>
  <si>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</si>
  <si>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</si>
  <si>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</si>
  <si>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</si>
  <si>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</si>
  <si>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</si>
  <si>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</si>
  <si>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</si>
  <si>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</si>
  <si>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</si>
  <si>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</si>
  <si>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</si>
  <si>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</si>
  <si>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</si>
  <si>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</si>
  <si>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</si>
  <si>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</si>
  <si>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</si>
  <si>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</si>
  <si>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</si>
  <si>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</si>
  <si>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</si>
  <si>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</si>
  <si>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</si>
  <si>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</si>
  <si>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</si>
  <si>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</si>
  <si>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</si>
  <si>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</si>
  <si>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</si>
  <si>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</si>
  <si>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</si>
  <si>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</si>
  <si>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</si>
  <si>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</si>
  <si>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</si>
  <si>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</si>
  <si>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</si>
  <si>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</si>
  <si>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</si>
  <si>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</si>
  <si>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</si>
  <si>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</si>
  <si>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</si>
  <si>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</si>
  <si>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</si>
  <si>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</si>
  <si>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</si>
  <si>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</si>
  <si>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</si>
  <si>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</si>
  <si>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</si>
  <si>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</si>
  <si>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</si>
  <si>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</si>
  <si>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</si>
  <si>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</si>
  <si>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</si>
  <si>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</si>
  <si>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</si>
  <si>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</si>
  <si>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</si>
  <si>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</si>
  <si>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</si>
  <si>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</si>
  <si>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</si>
  <si>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</si>
  <si>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</si>
  <si>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</si>
  <si>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</si>
  <si>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</si>
  <si>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</si>
  <si>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</si>
  <si>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</si>
  <si>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</si>
  <si>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</si>
  <si>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</si>
  <si>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</si>
  <si>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</si>
  <si>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</si>
  <si>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</si>
  <si>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</si>
  <si>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</si>
  <si>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</si>
  <si>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</si>
  <si>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</si>
  <si>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</si>
  <si>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</si>
  <si>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</si>
  <si>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</si>
  <si>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</si>
  <si>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</si>
  <si>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</si>
  <si>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</si>
  <si>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</si>
  <si>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</si>
  <si>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</si>
  <si>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</si>
  <si>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</si>
  <si>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</si>
  <si>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</si>
  <si>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</si>
  <si>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</si>
  <si>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</si>
  <si>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</si>
  <si>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</si>
  <si>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</si>
  <si>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</si>
  <si>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</si>
  <si>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</si>
  <si>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</si>
  <si>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</si>
  <si>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</si>
  <si>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</si>
  <si>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</si>
  <si>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</si>
  <si>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</si>
  <si>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</si>
  <si>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</si>
  <si>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</si>
  <si>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</si>
  <si>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</si>
  <si>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</si>
  <si>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</si>
  <si>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</si>
  <si>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</si>
  <si>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</si>
  <si>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</si>
  <si>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</si>
  <si>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</si>
  <si>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</si>
  <si>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</si>
  <si>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</si>
  <si>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</si>
  <si>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</si>
  <si>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</si>
  <si>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</si>
  <si>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</si>
  <si>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</si>
  <si>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</si>
  <si>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</si>
  <si>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</si>
  <si>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</si>
  <si>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</si>
  <si>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</si>
  <si>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</si>
  <si>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</si>
  <si>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</si>
  <si>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</si>
  <si>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</si>
  <si>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</si>
  <si>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</si>
  <si>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</si>
  <si>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</si>
  <si>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</si>
  <si>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</si>
  <si>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</si>
  <si>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</si>
  <si>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</si>
  <si>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</si>
  <si>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</si>
  <si>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</si>
  <si>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</si>
  <si>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</si>
  <si>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</si>
  <si>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</si>
  <si>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</si>
  <si>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</si>
  <si>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</si>
  <si>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</si>
  <si>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</si>
  <si>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</si>
  <si>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</si>
  <si>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</si>
  <si>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</si>
  <si>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</si>
  <si>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</si>
  <si>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</si>
  <si>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</si>
  <si>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</si>
  <si>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</si>
  <si>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</si>
  <si>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</si>
  <si>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</si>
  <si>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</si>
  <si>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</si>
  <si>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</si>
  <si>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</si>
  <si>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</si>
  <si>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</si>
  <si>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</si>
  <si>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</si>
  <si>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</si>
  <si>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</si>
  <si>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</si>
  <si>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</si>
  <si>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</si>
  <si>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</si>
  <si>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</si>
  <si>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</si>
  <si>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</si>
  <si>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</si>
  <si>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</si>
  <si>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</si>
  <si>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</si>
  <si>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</si>
  <si>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</si>
  <si>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</si>
  <si>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</si>
  <si>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</si>
  <si>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</si>
  <si>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</si>
  <si>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</si>
  <si>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</si>
  <si>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</si>
  <si>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</si>
  <si>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</si>
  <si>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</si>
  <si>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</si>
  <si>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</si>
  <si>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</si>
  <si>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</si>
  <si>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</si>
  <si>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</si>
  <si>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</si>
  <si>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</si>
  <si>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</si>
  <si>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</si>
  <si>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</si>
  <si>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</si>
  <si>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</si>
  <si>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</si>
  <si>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</si>
  <si>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</si>
  <si>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</si>
  <si>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</si>
  <si>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</si>
  <si>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</si>
  <si>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</si>
  <si>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</si>
  <si>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</si>
  <si>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</si>
  <si>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</si>
  <si>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</si>
  <si>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</si>
  <si>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</si>
  <si>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</si>
  <si>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</si>
  <si>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</si>
  <si>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</si>
  <si>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</si>
  <si>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</si>
  <si>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</si>
  <si>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</si>
  <si>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</si>
  <si>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</si>
  <si>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</si>
  <si>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</si>
  <si>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</si>
  <si>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</si>
  <si>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</si>
  <si>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</si>
  <si>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</si>
  <si>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</si>
  <si>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</si>
  <si>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</si>
  <si>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</si>
  <si>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</si>
  <si>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</si>
  <si>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</si>
  <si>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</si>
  <si>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</si>
  <si>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</si>
  <si>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</si>
  <si>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</si>
  <si>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</si>
  <si>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</si>
  <si>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</si>
  <si>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</si>
  <si>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</si>
  <si>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</si>
  <si>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</si>
  <si>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</si>
  <si>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</si>
  <si>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</si>
  <si>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</si>
  <si>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</si>
  <si>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</si>
  <si>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</si>
  <si>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</si>
  <si>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</si>
  <si>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</si>
  <si>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</si>
  <si>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</si>
  <si>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</si>
  <si>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</si>
  <si>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</si>
  <si>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</si>
  <si>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</si>
  <si>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</si>
  <si>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</si>
  <si>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</si>
  <si>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</si>
  <si>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</si>
  <si>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</si>
  <si>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</si>
  <si>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</si>
  <si>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</si>
  <si>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</si>
  <si>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</si>
  <si>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</si>
  <si>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</si>
  <si>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</si>
  <si>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</si>
  <si>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</si>
  <si>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</si>
  <si>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</si>
  <si>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</si>
  <si>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</si>
  <si>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</si>
  <si>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</si>
  <si>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</si>
  <si>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</si>
  <si>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</si>
  <si>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</si>
  <si>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</si>
  <si>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</si>
  <si>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</si>
  <si>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</si>
  <si>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</si>
  <si>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</si>
  <si>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</si>
  <si>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</si>
  <si>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</si>
  <si>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</si>
  <si>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</si>
  <si>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</si>
  <si>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</si>
  <si>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</si>
  <si>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</si>
  <si>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</si>
  <si>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</si>
  <si>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</si>
  <si>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</si>
  <si>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</si>
  <si>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</si>
  <si>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</si>
  <si>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</si>
  <si>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</si>
  <si>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</si>
  <si>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</si>
  <si>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</si>
  <si>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</si>
  <si>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</si>
  <si>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</si>
  <si>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</si>
  <si>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</si>
  <si>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</si>
  <si>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</si>
  <si>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</si>
  <si>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</si>
  <si>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</si>
  <si>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</si>
  <si>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</si>
  <si>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</si>
  <si>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</si>
  <si>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</si>
  <si>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</si>
  <si>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</si>
  <si>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</si>
  <si>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</si>
  <si>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</si>
  <si>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</si>
  <si>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</si>
  <si>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</si>
  <si>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</si>
  <si>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</si>
  <si>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</si>
  <si>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</si>
  <si>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</si>
  <si>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</si>
  <si>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</si>
  <si>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</si>
  <si>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</si>
  <si>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</si>
  <si>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</si>
  <si>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</si>
  <si>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</si>
  <si>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</si>
  <si>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</si>
  <si>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</si>
  <si>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</si>
  <si>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</si>
  <si>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</si>
  <si>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</si>
  <si>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</si>
  <si>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</si>
  <si>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</si>
  <si>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</si>
  <si>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</si>
  <si>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</si>
  <si>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</si>
  <si>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</si>
  <si>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</si>
  <si>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</si>
  <si>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</si>
  <si>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</si>
  <si>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</si>
  <si>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</si>
  <si>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</si>
  <si>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</si>
  <si>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</si>
  <si>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</si>
  <si>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</si>
  <si>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</si>
  <si>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</si>
  <si>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</si>
  <si>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</si>
  <si>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</si>
  <si>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</si>
  <si>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</si>
  <si>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</si>
  <si>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</si>
  <si>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</si>
  <si>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</si>
  <si>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</si>
  <si>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</si>
  <si>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</si>
  <si>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</si>
  <si>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</si>
  <si>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</si>
  <si>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</si>
  <si>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</si>
  <si>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</si>
  <si>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</si>
  <si>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</si>
  <si>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</si>
  <si>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</si>
  <si>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</si>
  <si>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</si>
  <si>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</si>
  <si>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</si>
  <si>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</si>
  <si>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</si>
  <si>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</si>
  <si>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</si>
  <si>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</si>
  <si>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</si>
  <si>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</si>
  <si>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</si>
  <si>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</si>
  <si>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</si>
  <si>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</si>
  <si>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</si>
  <si>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</si>
  <si>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</si>
  <si>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</si>
  <si>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</si>
  <si>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</si>
  <si>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</si>
  <si>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</si>
  <si>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</si>
  <si>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</si>
  <si>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</si>
  <si>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</si>
  <si>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</si>
  <si>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</si>
  <si>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</si>
  <si>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</si>
  <si>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</si>
  <si>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</si>
  <si>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</si>
  <si>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</si>
  <si>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</si>
  <si>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</si>
  <si>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</si>
  <si>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</si>
  <si>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</si>
  <si>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</si>
  <si>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</si>
  <si>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</si>
  <si>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</si>
  <si>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</si>
  <si>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</si>
  <si>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</si>
  <si>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</si>
  <si>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</si>
  <si>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</si>
  <si>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</si>
  <si>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</si>
  <si>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</si>
  <si>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</si>
  <si>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</si>
  <si>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</si>
  <si>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</si>
  <si>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</si>
  <si>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</si>
  <si>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</si>
  <si>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</si>
  <si>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</si>
  <si>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</si>
  <si>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</si>
  <si>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</si>
  <si>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</si>
  <si>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</si>
  <si>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</si>
  <si>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</si>
  <si>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</si>
  <si>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</si>
  <si>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</si>
  <si>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</si>
  <si>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</si>
  <si>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</si>
  <si>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</si>
  <si>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</si>
  <si>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</si>
  <si>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</si>
  <si>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</si>
  <si>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</si>
  <si>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</si>
  <si>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</si>
  <si>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</si>
  <si>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</si>
  <si>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</si>
  <si>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</si>
  <si>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</si>
  <si>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</si>
  <si>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</si>
  <si>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</si>
  <si>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</si>
  <si>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</si>
  <si>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</si>
  <si>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</si>
  <si>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</si>
  <si>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</si>
  <si>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</si>
  <si>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</si>
  <si>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</si>
  <si>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</si>
  <si>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</si>
  <si>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</si>
  <si>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</si>
  <si>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</si>
  <si>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</si>
  <si>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</si>
  <si>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</si>
  <si>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</si>
  <si>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</si>
  <si>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</si>
  <si>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</si>
  <si>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</si>
  <si>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</si>
  <si>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</si>
  <si>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</si>
  <si>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</si>
  <si>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</si>
  <si>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</si>
  <si>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</si>
  <si>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</si>
  <si>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</si>
  <si>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</si>
  <si>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</si>
  <si>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</si>
  <si>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</si>
  <si>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</si>
  <si>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</si>
  <si>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</si>
  <si>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</si>
  <si>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</si>
  <si>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</si>
  <si>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</si>
  <si>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</si>
  <si>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</si>
  <si>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</si>
  <si>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</si>
  <si>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</si>
  <si>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</si>
  <si>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</si>
  <si>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</si>
  <si>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</si>
  <si>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</si>
  <si>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</si>
  <si>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</si>
  <si>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</si>
  <si>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</si>
  <si>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</si>
  <si>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</si>
  <si>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</si>
  <si>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</si>
  <si>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</si>
  <si>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</si>
  <si>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</si>
  <si>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</si>
  <si>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</si>
  <si>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</si>
  <si>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</si>
  <si>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</si>
  <si>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</si>
  <si>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</si>
  <si>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</si>
  <si>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</si>
  <si>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</si>
  <si>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</si>
  <si>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</si>
  <si>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</si>
  <si>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</si>
  <si>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</si>
  <si>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</si>
  <si>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</si>
  <si>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</si>
  <si>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</si>
  <si>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</si>
  <si>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</si>
  <si>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</si>
  <si>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</si>
  <si>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</si>
  <si>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</si>
  <si>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</si>
  <si>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</si>
  <si>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</si>
  <si>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</si>
  <si>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</si>
  <si>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</si>
  <si>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</si>
  <si>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</si>
  <si>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</si>
  <si>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</si>
  <si>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</si>
  <si>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</si>
  <si>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</si>
  <si>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</si>
  <si>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</si>
  <si>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</si>
  <si>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</si>
  <si>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</si>
  <si>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</si>
  <si>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</si>
  <si>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</si>
  <si>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</si>
  <si>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</si>
  <si>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</si>
  <si>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</si>
  <si>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</si>
  <si>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</si>
  <si>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</si>
  <si>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</si>
  <si>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</si>
  <si>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</si>
  <si>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</si>
  <si>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</si>
  <si>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</si>
  <si>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</si>
  <si>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</si>
  <si>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</si>
  <si>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</si>
  <si>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</si>
  <si>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</si>
  <si>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</si>
  <si>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</si>
  <si>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</si>
  <si>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</si>
  <si>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</si>
  <si>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</si>
  <si>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</si>
  <si>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</si>
  <si>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</si>
  <si>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</si>
  <si>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</si>
  <si>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</si>
  <si>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</si>
  <si>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</si>
  <si>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</si>
  <si>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</si>
  <si>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</si>
  <si>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</si>
  <si>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</si>
  <si>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</si>
  <si>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</si>
  <si>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</si>
  <si>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</si>
  <si>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</si>
  <si>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</si>
  <si>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</si>
  <si>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</si>
  <si>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</si>
  <si>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</si>
  <si>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</si>
  <si>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</si>
  <si>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</si>
  <si>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</si>
  <si>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</si>
  <si>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</si>
  <si>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</si>
  <si>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</si>
  <si>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</si>
  <si>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</si>
  <si>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</si>
  <si>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</si>
  <si>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</si>
  <si>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</si>
  <si>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</si>
  <si>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</si>
  <si>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</si>
  <si>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</si>
  <si>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</si>
  <si>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</si>
  <si>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</si>
  <si>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</si>
  <si>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</si>
  <si>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</si>
  <si>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</si>
  <si>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</si>
  <si>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</si>
  <si>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</si>
  <si>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</si>
  <si>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</si>
  <si>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</si>
  <si>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</si>
  <si>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</si>
  <si>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</si>
  <si>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</si>
  <si>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</si>
  <si>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</si>
  <si>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</si>
  <si>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</si>
  <si>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</si>
  <si>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</si>
  <si>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</si>
  <si>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</si>
  <si>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</si>
  <si>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</si>
  <si>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</si>
  <si>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</si>
  <si>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</si>
  <si>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</si>
  <si>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</si>
  <si>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</si>
  <si>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</si>
  <si>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</si>
  <si>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</si>
  <si>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</si>
  <si>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</si>
  <si>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</si>
  <si>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</si>
  <si>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</si>
  <si>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</si>
  <si>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</si>
  <si>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</si>
  <si>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</si>
  <si>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</si>
  <si>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</si>
  <si>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</si>
  <si>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</si>
  <si>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</si>
  <si>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</si>
  <si>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</si>
  <si>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</si>
  <si>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</si>
  <si>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</si>
  <si>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</si>
  <si>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</si>
  <si>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</si>
  <si>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</si>
  <si>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</si>
  <si>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</si>
  <si>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</si>
  <si>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</si>
  <si>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</si>
  <si>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</si>
  <si>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</si>
  <si>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</si>
  <si>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</si>
  <si>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</si>
  <si>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</si>
  <si>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</si>
  <si>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</si>
  <si>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</si>
  <si>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</si>
  <si>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</si>
  <si>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</si>
  <si>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</si>
  <si>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</si>
  <si>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</si>
  <si>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</si>
  <si>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</si>
  <si>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</si>
  <si>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</si>
  <si>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</si>
  <si>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</si>
  <si>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</si>
  <si>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</si>
  <si>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</si>
  <si>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</si>
  <si>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</si>
  <si>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</si>
  <si>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</si>
  <si>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</si>
  <si>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</si>
  <si>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</si>
  <si>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</si>
  <si>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</si>
  <si>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</si>
  <si>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</si>
  <si>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</si>
  <si>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</si>
  <si>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</si>
  <si>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</si>
  <si>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</si>
  <si>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</si>
  <si>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</si>
  <si>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</si>
  <si>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</si>
  <si>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</si>
  <si>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</si>
  <si>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</si>
  <si>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</si>
  <si>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</si>
  <si>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</si>
  <si>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</si>
  <si>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</si>
  <si>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</si>
  <si>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</si>
  <si>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</si>
  <si>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</si>
  <si>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</si>
  <si>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</si>
  <si>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</si>
  <si>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</si>
  <si>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</si>
  <si>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</si>
  <si>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</si>
  <si>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</si>
  <si>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</si>
  <si>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</si>
  <si>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</si>
  <si>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</si>
  <si>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</si>
  <si>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</si>
  <si>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</si>
  <si>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</si>
  <si>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</si>
  <si>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</si>
  <si>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</si>
  <si>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</si>
  <si>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</si>
  <si>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</si>
  <si>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</si>
  <si>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</si>
  <si>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</si>
  <si>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</si>
  <si>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</si>
  <si>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</si>
  <si>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</si>
  <si>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</si>
  <si>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</si>
  <si>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</si>
  <si>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</si>
  <si>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</si>
  <si>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</si>
  <si>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</si>
  <si>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</si>
  <si>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</si>
  <si>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</si>
  <si>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</si>
  <si>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</si>
  <si>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</si>
  <si>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</si>
  <si>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</si>
  <si>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</si>
  <si>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</si>
  <si>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</si>
  <si>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</si>
  <si>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</si>
  <si>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</si>
  <si>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</si>
  <si>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</si>
  <si>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</si>
  <si>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</si>
  <si>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</si>
  <si>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</si>
  <si>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</si>
  <si>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</si>
  <si>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</si>
  <si>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</si>
  <si>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</si>
  <si>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</si>
  <si>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</si>
  <si>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</si>
  <si>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</si>
  <si>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</si>
  <si>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</si>
  <si>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</si>
  <si>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</si>
  <si>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</si>
  <si>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</si>
  <si>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</si>
  <si>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</si>
  <si>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</si>
  <si>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</si>
  <si>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</si>
  <si>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</si>
  <si>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</si>
  <si>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</si>
  <si>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</si>
  <si>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</si>
  <si>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</si>
  <si>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</si>
  <si>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</si>
  <si>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</si>
  <si>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</si>
  <si>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</si>
  <si>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</si>
  <si>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</si>
  <si>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</si>
  <si>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</si>
  <si>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</si>
  <si>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</si>
  <si>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</si>
  <si>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</si>
  <si>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</si>
  <si>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</si>
  <si>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</si>
  <si>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</si>
  <si>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</si>
  <si>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</si>
  <si>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</si>
  <si>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</si>
  <si>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</si>
  <si>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</si>
  <si>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</si>
  <si>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</si>
  <si>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</si>
  <si>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</si>
  <si>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</si>
  <si>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</si>
  <si>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</si>
  <si>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</si>
  <si>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</si>
  <si>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</si>
  <si>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</si>
  <si>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</si>
  <si>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</si>
  <si>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</si>
  <si>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</si>
  <si>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</si>
  <si>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</si>
  <si>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</si>
  <si>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</si>
  <si>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</si>
  <si>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</si>
  <si>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</si>
  <si>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</si>
  <si>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</si>
  <si>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</si>
  <si>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</si>
  <si>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</si>
  <si>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</si>
  <si>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</si>
  <si>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</si>
  <si>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</si>
  <si>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</si>
  <si>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</si>
  <si>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</si>
  <si>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</si>
  <si>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</si>
  <si>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</si>
  <si>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</si>
  <si>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</si>
  <si>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</si>
  <si>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</si>
  <si>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</si>
  <si>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</si>
  <si>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</si>
  <si>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</si>
  <si>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</si>
  <si>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</si>
  <si>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</si>
  <si>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</si>
  <si>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</si>
  <si>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</si>
  <si>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</si>
  <si>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</si>
  <si>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</si>
  <si>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</si>
  <si>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</si>
  <si>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</si>
  <si>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</si>
  <si>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</si>
  <si>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</si>
  <si>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</si>
  <si>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</si>
  <si>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</si>
  <si>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</si>
  <si>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</si>
  <si>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</si>
  <si>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</si>
  <si>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</si>
  <si>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</si>
  <si>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</si>
  <si>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</si>
  <si>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</si>
  <si>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</si>
  <si>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</si>
  <si>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</si>
  <si>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</si>
  <si>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</si>
  <si>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</si>
  <si>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</si>
  <si>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</si>
  <si>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</si>
  <si>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</si>
  <si>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</si>
  <si>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</si>
  <si>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</si>
  <si>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</si>
  <si>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</si>
  <si>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</si>
  <si>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</si>
  <si>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</si>
  <si>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</si>
  <si>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</si>
  <si>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</si>
  <si>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</si>
  <si>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</si>
  <si>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</si>
  <si>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</si>
  <si>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</si>
  <si>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</si>
  <si>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</si>
  <si>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</si>
  <si>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</si>
  <si>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</si>
  <si>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</si>
  <si>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</si>
  <si>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</si>
  <si>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</si>
  <si>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</si>
  <si>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</si>
  <si>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</si>
  <si>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</si>
  <si>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</si>
  <si>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</si>
  <si>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</si>
  <si>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</si>
  <si>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</si>
  <si>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</si>
  <si>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</si>
  <si>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</si>
  <si>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</si>
  <si>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</si>
  <si>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</si>
  <si>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</si>
  <si>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</si>
  <si>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</si>
  <si>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</si>
  <si>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</si>
  <si>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</si>
  <si>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</si>
  <si>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</si>
  <si>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</si>
  <si>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</si>
  <si>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</si>
  <si>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</si>
  <si>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</si>
  <si>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</si>
  <si>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</si>
  <si>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</si>
  <si>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</si>
  <si>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</si>
  <si>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</si>
  <si>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</si>
  <si>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</si>
  <si>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</si>
  <si>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</si>
  <si>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</si>
  <si>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</si>
  <si>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</si>
  <si>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</si>
  <si>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</si>
  <si>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</si>
  <si>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</si>
  <si>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</si>
  <si>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</si>
  <si>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</si>
  <si>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</si>
  <si>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</si>
  <si>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</si>
  <si>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</si>
  <si>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</si>
  <si>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</si>
  <si>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</si>
  <si>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</si>
  <si>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</si>
  <si>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</si>
  <si>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</si>
  <si>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</si>
  <si>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</si>
  <si>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</si>
  <si>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</si>
  <si>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</si>
  <si>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</si>
  <si>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</si>
  <si>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</si>
  <si>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</si>
  <si>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</si>
  <si>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</si>
  <si>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</si>
  <si>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</si>
  <si>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</si>
  <si>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</si>
  <si>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</si>
  <si>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</si>
  <si>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</si>
  <si>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</si>
  <si>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</si>
  <si>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</si>
  <si>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</si>
  <si>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</si>
  <si>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</si>
  <si>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</si>
  <si>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</si>
  <si>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</si>
  <si>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</si>
  <si>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</si>
  <si>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</si>
  <si>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</si>
  <si>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</si>
  <si>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</si>
  <si>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</si>
  <si>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</si>
  <si>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</si>
  <si>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</si>
  <si>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</si>
  <si>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</si>
  <si>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</si>
  <si>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</si>
  <si>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</si>
  <si>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</si>
  <si>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</si>
  <si>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</si>
  <si>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</si>
  <si>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</si>
  <si>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</si>
  <si>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</si>
  <si>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</si>
  <si>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</si>
  <si>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</si>
  <si>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</si>
  <si>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</si>
  <si>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</si>
  <si>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</si>
  <si>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</si>
  <si>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</si>
  <si>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</si>
  <si>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</si>
  <si>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</si>
  <si>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</si>
  <si>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</si>
  <si>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</si>
  <si>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</si>
  <si>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</si>
  <si>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</si>
  <si>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</si>
  <si>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</si>
  <si>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</si>
  <si>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</si>
  <si>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</si>
  <si>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</si>
  <si>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</si>
  <si>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</si>
  <si>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</si>
  <si>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</si>
  <si>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</si>
  <si>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</si>
  <si>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</si>
  <si>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</si>
  <si>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</si>
  <si>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</si>
  <si>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</si>
  <si>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</si>
  <si>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</si>
  <si>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</si>
  <si>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</si>
  <si>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</si>
  <si>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</si>
  <si>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</si>
  <si>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</si>
  <si>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</si>
  <si>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</si>
  <si>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</si>
  <si>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</si>
  <si>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</si>
  <si>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</si>
  <si>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</si>
  <si>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</si>
  <si>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</si>
  <si>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</si>
  <si>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</si>
  <si>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</si>
  <si>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</si>
  <si>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</si>
  <si>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</si>
  <si>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</si>
  <si>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</si>
  <si>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</si>
  <si>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</si>
  <si>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</si>
  <si>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</si>
  <si>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</si>
  <si>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</si>
  <si>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</si>
  <si>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</si>
  <si>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</si>
  <si>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</si>
  <si>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</si>
  <si>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</si>
  <si>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</si>
  <si>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</si>
  <si>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</si>
  <si>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</si>
  <si>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</si>
  <si>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</si>
  <si>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</si>
  <si>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</si>
  <si>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</si>
  <si>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</si>
  <si>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</si>
  <si>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</si>
  <si>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</si>
  <si>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</si>
  <si>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</si>
  <si>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</si>
  <si>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</si>
  <si>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</si>
  <si>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</si>
  <si>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</si>
  <si>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</si>
  <si>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</si>
  <si>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</si>
  <si>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</si>
  <si>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</si>
  <si>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</si>
  <si>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</si>
  <si>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</si>
  <si>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</si>
  <si>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</si>
  <si>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</si>
  <si>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</si>
  <si>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</si>
  <si>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</si>
  <si>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</si>
  <si>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</si>
  <si>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</si>
  <si>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</si>
  <si>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</si>
  <si>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</si>
  <si>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</si>
  <si>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</si>
  <si>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</si>
  <si>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</si>
  <si>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</si>
  <si>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</si>
  <si>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</si>
  <si>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</si>
  <si>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</si>
  <si>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</si>
  <si>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</si>
  <si>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</si>
  <si>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</si>
  <si>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</si>
  <si>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</si>
  <si>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</si>
  <si>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</si>
  <si>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</si>
  <si>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</si>
  <si>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</si>
  <si>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</si>
  <si>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</si>
  <si>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</si>
  <si>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</si>
  <si>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</si>
  <si>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</si>
  <si>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</si>
  <si>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</si>
  <si>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</si>
  <si>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</si>
  <si>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</si>
  <si>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</si>
  <si>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</si>
  <si>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</si>
  <si>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</si>
  <si>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</si>
  <si>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</si>
  <si>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</si>
  <si>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</si>
  <si>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</si>
  <si>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</si>
  <si>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</si>
  <si>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</si>
  <si>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</si>
  <si>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</si>
  <si>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</si>
  <si>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</si>
  <si>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</si>
  <si>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</si>
  <si>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</si>
  <si>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</si>
  <si>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</si>
  <si>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</si>
  <si>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</si>
  <si>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</si>
  <si>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</si>
  <si>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</si>
  <si>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</si>
  <si>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</si>
  <si>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</si>
  <si>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</si>
  <si>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</si>
  <si>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</si>
  <si>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</si>
  <si>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</si>
  <si>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</si>
  <si>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</si>
  <si>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</si>
  <si>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</si>
  <si>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</si>
  <si>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</si>
  <si>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</si>
  <si>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</si>
  <si>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</si>
  <si>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</si>
  <si>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</si>
  <si>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</si>
  <si>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</si>
  <si>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</si>
  <si>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</si>
  <si>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</si>
  <si>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</si>
  <si>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</si>
  <si>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</si>
  <si>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</si>
  <si>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</si>
  <si>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</si>
  <si>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</si>
  <si>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</si>
  <si>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</si>
  <si>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</si>
  <si>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</si>
  <si>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</si>
  <si>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</si>
  <si>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</si>
  <si>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</si>
  <si>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</si>
  <si>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</si>
  <si>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</si>
  <si>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</si>
  <si>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</si>
  <si>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</si>
  <si>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</si>
  <si>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</si>
  <si>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</si>
  <si>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</si>
  <si>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</si>
  <si>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</si>
  <si>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</si>
  <si>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</si>
  <si>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</si>
  <si>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</si>
  <si>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</si>
  <si>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</si>
  <si>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</si>
  <si>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</si>
  <si>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</si>
  <si>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</si>
  <si>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</si>
  <si>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</si>
  <si>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</si>
  <si>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</si>
  <si>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</si>
  <si>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</si>
  <si>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</si>
  <si>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</si>
  <si>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</si>
  <si>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</si>
  <si>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</si>
  <si>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</si>
  <si>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</si>
  <si>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</si>
  <si>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</si>
  <si>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</si>
  <si>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</si>
  <si>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</si>
  <si>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</si>
  <si>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</si>
  <si>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</si>
  <si>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</si>
  <si>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</si>
  <si>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</si>
  <si>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</si>
  <si>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</si>
  <si>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</si>
  <si>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</si>
  <si>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</si>
  <si>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</si>
  <si>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</si>
  <si>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</si>
  <si>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</si>
  <si>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</si>
  <si>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</si>
  <si>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</si>
  <si>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</si>
  <si>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</si>
  <si>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</si>
  <si>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</si>
  <si>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</si>
  <si>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</si>
  <si>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</si>
  <si>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</si>
  <si>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</si>
  <si>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</si>
  <si>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</si>
  <si>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</si>
  <si>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</si>
  <si>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</si>
  <si>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</si>
  <si>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</si>
  <si>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</si>
  <si>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</si>
  <si>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</si>
  <si>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</si>
  <si>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</si>
  <si>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</si>
  <si>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</si>
  <si>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</si>
  <si>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</si>
  <si>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</si>
  <si>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</si>
  <si>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</si>
  <si>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</si>
  <si>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</si>
  <si>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</si>
  <si>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</si>
  <si>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</si>
  <si>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</si>
  <si>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</si>
  <si>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</si>
  <si>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</si>
  <si>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</si>
  <si>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</si>
  <si>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</si>
  <si>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</si>
  <si>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</si>
  <si>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</si>
  <si>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</si>
  <si>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</si>
  <si>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</si>
  <si>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</si>
  <si>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</si>
  <si>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</si>
  <si>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</si>
  <si>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</si>
  <si>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</si>
  <si>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</si>
  <si>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</si>
  <si>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</si>
  <si>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</si>
  <si>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</si>
  <si>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</si>
  <si>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</si>
  <si>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</si>
  <si>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</si>
  <si>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</si>
  <si>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</si>
  <si>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</si>
  <si>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</si>
  <si>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</si>
  <si>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</si>
  <si>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</si>
  <si>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</si>
  <si>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</si>
  <si>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</si>
  <si>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</si>
  <si>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</si>
  <si>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</si>
  <si>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</si>
  <si>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</si>
  <si>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</si>
  <si>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</si>
  <si>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</si>
  <si>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</si>
  <si>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</si>
  <si>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</si>
  <si>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</si>
  <si>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</si>
  <si>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</si>
  <si>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</si>
  <si>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</si>
  <si>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</si>
  <si>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</si>
  <si>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</si>
  <si>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</si>
  <si>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</si>
  <si>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</si>
  <si>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</si>
  <si>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</si>
  <si>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</si>
  <si>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</si>
  <si>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</si>
  <si>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</si>
  <si>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</si>
  <si>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</si>
  <si>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</si>
  <si>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</si>
  <si>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</si>
  <si>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</si>
  <si>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</si>
  <si>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</si>
  <si>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</si>
  <si>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</si>
  <si>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</si>
  <si>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</si>
  <si>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</si>
  <si>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</si>
  <si>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</si>
  <si>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</si>
  <si>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</si>
  <si>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</si>
  <si>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</si>
  <si>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</si>
  <si>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</si>
  <si>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</si>
  <si>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</si>
  <si>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</si>
  <si>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</si>
  <si>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</si>
  <si>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</si>
  <si>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</si>
  <si>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</si>
  <si>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</si>
  <si>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</si>
  <si>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</si>
  <si>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</si>
  <si>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</si>
  <si>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</si>
  <si>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</si>
  <si>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</si>
  <si>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</si>
  <si>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</si>
  <si>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</si>
  <si>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</si>
  <si>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</si>
  <si>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</si>
  <si>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</si>
  <si>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</si>
  <si>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</si>
  <si>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</si>
  <si>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</si>
  <si>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</si>
  <si>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</si>
  <si>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</si>
  <si>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</si>
  <si>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</si>
  <si>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</si>
  <si>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</si>
  <si>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</si>
  <si>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</si>
  <si>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</si>
  <si>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</si>
  <si>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</si>
  <si>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</si>
  <si>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</si>
  <si>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</si>
  <si>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</si>
  <si>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</si>
  <si>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</si>
  <si>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</si>
  <si>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</si>
  <si>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</si>
  <si>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</si>
  <si>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</si>
  <si>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</si>
  <si>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</si>
  <si>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</si>
  <si>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</si>
  <si>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</si>
  <si>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</si>
  <si>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</si>
  <si>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</si>
  <si>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</si>
  <si>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</si>
  <si>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</si>
  <si>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</si>
  <si>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</si>
  <si>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</si>
  <si>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</si>
  <si>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</si>
  <si>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</si>
  <si>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</si>
  <si>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</si>
  <si>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</si>
  <si>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</si>
  <si>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</si>
  <si>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</si>
  <si>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</si>
  <si>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</si>
  <si>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</si>
  <si>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</si>
  <si>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</si>
  <si>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</si>
  <si>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</si>
  <si>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</si>
  <si>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</si>
  <si>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</si>
  <si>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</si>
  <si>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</si>
  <si>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</si>
  <si>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</si>
  <si>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</si>
  <si>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</si>
  <si>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</si>
  <si>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</si>
  <si>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</si>
  <si>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</si>
  <si>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</si>
  <si>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</si>
  <si>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</si>
  <si>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</si>
  <si>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</si>
  <si>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</si>
  <si>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</si>
  <si>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</si>
  <si>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</si>
  <si>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</si>
  <si>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</si>
  <si>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</si>
  <si>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</si>
  <si>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</si>
  <si>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</si>
  <si>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</si>
  <si>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</si>
  <si>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</si>
  <si>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</si>
  <si>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</si>
  <si>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</si>
  <si>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</si>
  <si>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</si>
  <si>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</si>
  <si>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</si>
  <si>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</si>
  <si>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</si>
  <si>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</si>
  <si>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</si>
  <si>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</si>
  <si>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</si>
  <si>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</si>
  <si>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</si>
  <si>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</si>
  <si>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</si>
  <si>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</si>
  <si>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</si>
  <si>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</si>
  <si>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</si>
  <si>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</si>
  <si>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</si>
  <si>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</si>
  <si>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</si>
  <si>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</si>
  <si>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</si>
  <si>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</si>
  <si>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</si>
  <si>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</si>
  <si>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</si>
  <si>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</si>
  <si>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</si>
  <si>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</si>
  <si>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</si>
  <si>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</si>
  <si>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</si>
  <si>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</si>
  <si>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</si>
  <si>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</si>
  <si>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</si>
  <si>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</si>
  <si>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</si>
  <si>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</si>
  <si>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</si>
  <si>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</si>
  <si>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</si>
  <si>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</si>
  <si>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</si>
  <si>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</si>
  <si>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</si>
  <si>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</si>
  <si>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</si>
  <si>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</si>
  <si>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</si>
  <si>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</si>
  <si>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</si>
  <si>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</si>
  <si>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</si>
  <si>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</si>
  <si>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</si>
  <si>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</si>
  <si>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</si>
  <si>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</si>
  <si>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</si>
  <si>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</si>
  <si>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</si>
  <si>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</si>
  <si>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</si>
  <si>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</si>
  <si>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</si>
  <si>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</si>
  <si>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</si>
  <si>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</si>
  <si>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</si>
  <si>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</si>
  <si>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</si>
  <si>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</si>
  <si>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</si>
  <si>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</si>
  <si>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</si>
  <si>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</si>
  <si>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</si>
  <si>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</si>
  <si>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</si>
  <si>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</si>
  <si>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</si>
  <si>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</si>
  <si>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</si>
  <si>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</si>
  <si>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</si>
  <si>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</si>
  <si>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</si>
  <si>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</si>
  <si>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</si>
  <si>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</si>
  <si>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</si>
  <si>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</si>
  <si>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</si>
  <si>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</si>
  <si>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</si>
  <si>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</si>
  <si>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</si>
  <si>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</si>
  <si>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</si>
  <si>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</si>
  <si>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</si>
  <si>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</si>
  <si>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</si>
  <si>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</si>
  <si>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</si>
  <si>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</si>
  <si>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</si>
  <si>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</si>
  <si>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</si>
  <si>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</si>
  <si>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</si>
  <si>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</si>
  <si>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</si>
  <si>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</si>
  <si>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</si>
  <si>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</si>
  <si>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</si>
  <si>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</si>
  <si>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</si>
  <si>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</si>
  <si>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</si>
  <si>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</si>
  <si>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</si>
  <si>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</si>
  <si>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</si>
  <si>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</si>
  <si>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</si>
  <si>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</si>
  <si>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</si>
  <si>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</si>
  <si>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</si>
  <si>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</si>
  <si>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</si>
  <si>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</si>
  <si>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</si>
  <si>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</si>
  <si>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</si>
  <si>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</si>
  <si>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</si>
  <si>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</si>
  <si>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</si>
  <si>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</si>
  <si>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</si>
  <si>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</si>
  <si>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</si>
  <si>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</si>
  <si>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</si>
  <si>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</si>
  <si>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</si>
  <si>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</si>
  <si>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</si>
  <si>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</si>
  <si>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</si>
  <si>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</si>
  <si>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</si>
  <si>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</si>
  <si>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</si>
  <si>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</si>
  <si>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</si>
  <si>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</si>
  <si>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</si>
  <si>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</si>
  <si>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</si>
  <si>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</si>
  <si>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</si>
  <si>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</si>
  <si>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</si>
  <si>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</si>
  <si>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</si>
  <si>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</si>
  <si>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</si>
  <si>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</si>
  <si>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</si>
  <si>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</si>
  <si>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</si>
  <si>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</si>
  <si>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</si>
  <si>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</si>
  <si>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</si>
  <si>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</si>
  <si>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</si>
  <si>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</si>
  <si>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</si>
  <si>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</si>
  <si>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</si>
  <si>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</si>
  <si>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</si>
  <si>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</si>
  <si>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</si>
  <si>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</si>
  <si>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</si>
  <si>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</si>
  <si>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</si>
  <si>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</si>
  <si>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</si>
  <si>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</si>
  <si>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</si>
  <si>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</si>
  <si>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</si>
  <si>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</si>
  <si>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</si>
  <si>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</si>
  <si>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</si>
  <si>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</si>
  <si>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</si>
  <si>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</si>
  <si>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</si>
  <si>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</si>
  <si>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</si>
  <si>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</si>
  <si>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</si>
  <si>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</si>
  <si>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</si>
  <si>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</si>
  <si>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</si>
  <si>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</si>
  <si>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</si>
  <si>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</si>
  <si>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</si>
  <si>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</si>
  <si>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</si>
  <si>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</si>
  <si>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</si>
  <si>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</si>
  <si>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</si>
  <si>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</si>
  <si>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</si>
  <si>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</si>
  <si>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</si>
  <si>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</si>
  <si>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</si>
  <si>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</si>
  <si>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</si>
  <si>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</si>
  <si>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</si>
  <si>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</si>
  <si>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</si>
  <si>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</si>
  <si>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</si>
  <si>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</si>
  <si>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</si>
  <si>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</si>
  <si>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</si>
  <si>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</si>
  <si>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</si>
  <si>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</si>
  <si>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</si>
  <si>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</si>
  <si>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</si>
  <si>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</si>
  <si>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</si>
  <si>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</si>
  <si>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</si>
  <si>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</si>
  <si>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</si>
  <si>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</si>
  <si>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</si>
  <si>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</si>
  <si>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</si>
  <si>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</si>
  <si>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</si>
  <si>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</si>
  <si>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</si>
  <si>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</si>
  <si>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</si>
  <si>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</si>
  <si>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</si>
  <si>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</si>
  <si>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</si>
  <si>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</si>
  <si>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</si>
  <si>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</si>
  <si>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</si>
  <si>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</si>
  <si>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</si>
  <si>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</si>
  <si>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</si>
  <si>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</si>
  <si>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</si>
  <si>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</si>
  <si>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</si>
  <si>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</si>
  <si>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</si>
  <si>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</si>
  <si>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</si>
  <si>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</si>
  <si>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</si>
  <si>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</si>
  <si>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</si>
  <si>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</si>
  <si>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</si>
  <si>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</si>
  <si>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</si>
  <si>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</si>
  <si>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</si>
  <si>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</si>
  <si>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</si>
  <si>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</si>
  <si>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</si>
  <si>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</si>
  <si>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</si>
  <si>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</si>
  <si>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</si>
  <si>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</si>
  <si>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</si>
  <si>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</si>
  <si>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</si>
  <si>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</si>
  <si>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</si>
  <si>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</si>
  <si>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</si>
  <si>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</si>
  <si>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</si>
  <si>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</si>
  <si>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</si>
  <si>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</si>
  <si>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</si>
  <si>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</si>
  <si>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</si>
  <si>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</si>
  <si>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</si>
  <si>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</si>
  <si>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</si>
  <si>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</si>
  <si>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</si>
  <si>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</si>
  <si>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</si>
  <si>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</si>
  <si>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</si>
  <si>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</si>
  <si>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</si>
  <si>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</si>
  <si>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</si>
  <si>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</si>
  <si>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</si>
  <si>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</si>
  <si>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</si>
  <si>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</si>
  <si>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</si>
  <si>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</si>
  <si>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</si>
  <si>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</si>
  <si>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</si>
  <si>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</si>
  <si>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</si>
  <si>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</si>
  <si>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</si>
  <si>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</si>
  <si>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</si>
  <si>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</si>
  <si>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</si>
  <si>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</si>
  <si>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</si>
  <si>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</si>
  <si>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</si>
  <si>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</si>
  <si>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</si>
  <si>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</si>
  <si>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</si>
  <si>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</si>
  <si>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</si>
  <si>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</si>
  <si>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</si>
  <si>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</si>
  <si>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</si>
  <si>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</si>
  <si>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</si>
  <si>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</si>
  <si>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</si>
  <si>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</si>
  <si>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</si>
  <si>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</si>
  <si>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</si>
  <si>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</si>
  <si>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</si>
  <si>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</si>
  <si>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</si>
  <si>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</si>
  <si>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</si>
  <si>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</si>
  <si>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</si>
  <si>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</si>
  <si>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</si>
  <si>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</si>
  <si>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</si>
  <si>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</si>
  <si>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</si>
  <si>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</si>
  <si>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</si>
  <si>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</si>
  <si>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</si>
  <si>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</si>
  <si>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</si>
  <si>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</si>
  <si>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</si>
  <si>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</si>
  <si>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</si>
  <si>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</si>
  <si>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</si>
  <si>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</si>
  <si>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</si>
  <si>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</si>
  <si>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</si>
  <si>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</si>
  <si>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</si>
  <si>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</si>
  <si>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</si>
  <si>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</si>
  <si>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</si>
  <si>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</si>
  <si>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</si>
  <si>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</si>
  <si>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</si>
  <si>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</si>
  <si>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</si>
  <si>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</si>
  <si>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</si>
  <si>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</si>
  <si>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</si>
  <si>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</si>
  <si>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</si>
  <si>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</si>
  <si>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</si>
  <si>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</si>
  <si>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</si>
  <si>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</si>
  <si>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</si>
  <si>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</si>
  <si>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</si>
  <si>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</si>
  <si>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</si>
  <si>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</si>
  <si>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</si>
  <si>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</si>
  <si>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</si>
  <si>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</si>
  <si>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</si>
  <si>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</si>
  <si>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</si>
  <si>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</si>
  <si>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</si>
  <si>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</si>
  <si>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</si>
  <si>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</si>
  <si>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</si>
  <si>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</si>
  <si>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</si>
  <si>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</si>
  <si>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</si>
  <si>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</si>
  <si>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</si>
  <si>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</si>
  <si>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</si>
  <si>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</si>
  <si>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</si>
  <si>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</si>
  <si>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</si>
  <si>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</si>
  <si>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</si>
  <si>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</si>
  <si>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</si>
  <si>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</si>
  <si>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</si>
  <si>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</si>
  <si>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</si>
  <si>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</si>
  <si>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</si>
  <si>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</si>
  <si>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</si>
  <si>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</si>
  <si>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</si>
  <si>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</si>
  <si>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</si>
  <si>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</si>
  <si>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</si>
  <si>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</si>
  <si>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</si>
  <si>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</si>
  <si>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</si>
  <si>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</si>
  <si>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</si>
  <si>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</si>
  <si>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</si>
  <si>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</si>
  <si>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</si>
  <si>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</si>
  <si>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</si>
  <si>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</si>
  <si>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</si>
  <si>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</si>
  <si>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</si>
  <si>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</si>
  <si>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</si>
  <si>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</si>
  <si>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</si>
  <si>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</si>
  <si>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</si>
  <si>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</si>
  <si>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</si>
  <si>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</si>
  <si>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</si>
  <si>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</si>
  <si>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</si>
  <si>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</si>
  <si>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</si>
  <si>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</si>
  <si>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</si>
  <si>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</si>
  <si>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</si>
  <si>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</si>
  <si>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</si>
  <si>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</si>
  <si>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</si>
  <si>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</si>
  <si>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</si>
  <si>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</si>
  <si>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</si>
  <si>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</si>
  <si>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</si>
  <si>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</si>
  <si>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</si>
  <si>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</si>
  <si>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</si>
  <si>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</si>
  <si>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</si>
  <si>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</si>
  <si>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</si>
  <si>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</si>
  <si>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</si>
  <si>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</si>
  <si>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</si>
  <si>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</si>
  <si>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</si>
  <si>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</si>
  <si>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</si>
  <si>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</si>
  <si>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</si>
  <si>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</si>
  <si>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</si>
  <si>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</si>
  <si>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</si>
  <si>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</si>
  <si>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</si>
  <si>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</si>
  <si>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</si>
  <si>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</si>
  <si>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</si>
  <si>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</si>
  <si>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</si>
  <si>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</si>
  <si>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</si>
  <si>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</si>
  <si>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</si>
  <si>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</si>
  <si>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</si>
  <si>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</si>
  <si>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</si>
  <si>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</si>
  <si>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</si>
  <si>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</si>
  <si>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</si>
  <si>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</si>
  <si>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</si>
  <si>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</si>
  <si>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</si>
  <si>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</si>
  <si>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</si>
  <si>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</si>
  <si>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</si>
  <si>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</si>
  <si>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</si>
  <si>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</si>
  <si>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</si>
  <si>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</si>
  <si>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</si>
  <si>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</si>
  <si>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</si>
  <si>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</si>
  <si>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</si>
  <si>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</si>
  <si>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</si>
  <si>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</si>
  <si>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</si>
  <si>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</si>
  <si>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</si>
  <si>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</si>
  <si>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</si>
  <si>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</si>
  <si>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</si>
  <si>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</si>
  <si>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</si>
  <si>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</si>
  <si>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</si>
  <si>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</si>
  <si>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</si>
  <si>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</si>
  <si>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</si>
  <si>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</si>
  <si>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</si>
  <si>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</si>
  <si>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</si>
  <si>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</si>
  <si>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</si>
  <si>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</si>
  <si>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</si>
  <si>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</si>
  <si>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</si>
  <si>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</si>
  <si>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</si>
  <si>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</si>
  <si>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</si>
  <si>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</si>
  <si>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</si>
  <si>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</si>
  <si>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</si>
  <si>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</si>
  <si>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</si>
  <si>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</si>
  <si>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</si>
  <si>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</si>
  <si>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</si>
  <si>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</si>
  <si>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</si>
  <si>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</si>
  <si>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</si>
  <si>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</si>
  <si>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</si>
  <si>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</si>
  <si>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</si>
  <si>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</si>
  <si>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</si>
  <si>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</si>
  <si>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</si>
  <si>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</si>
  <si>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</si>
  <si>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</si>
  <si>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</si>
  <si>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</si>
  <si>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</si>
  <si>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</si>
  <si>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</si>
  <si>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</si>
  <si>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</si>
  <si>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</si>
  <si>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</si>
  <si>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</si>
  <si>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</si>
  <si>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</si>
  <si>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</si>
  <si>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</si>
  <si>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</si>
  <si>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</si>
  <si>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</si>
  <si>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</si>
  <si>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</si>
  <si>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</si>
  <si>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</si>
  <si>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</si>
  <si>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</si>
  <si>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</si>
  <si>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</si>
  <si>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</si>
  <si>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</si>
  <si>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</si>
  <si>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</si>
  <si>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</si>
  <si>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</si>
  <si>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</si>
  <si>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</si>
  <si>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</si>
  <si>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</si>
  <si>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</si>
  <si>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</si>
  <si>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</si>
  <si>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</si>
  <si>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</si>
  <si>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</si>
  <si>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</si>
  <si>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</si>
  <si>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</si>
  <si>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</si>
  <si>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</si>
  <si>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</si>
  <si>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</si>
  <si>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</si>
  <si>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</si>
  <si>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</si>
  <si>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</si>
  <si>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</si>
  <si>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</si>
  <si>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</si>
  <si>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</si>
  <si>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</si>
  <si>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</si>
  <si>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</si>
  <si>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</si>
  <si>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</si>
  <si>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</si>
  <si>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</si>
  <si>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</si>
  <si>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</si>
  <si>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</si>
  <si>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</si>
  <si>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</si>
  <si>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</si>
  <si>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</si>
  <si>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</si>
  <si>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</si>
  <si>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</si>
  <si>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</si>
  <si>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</si>
  <si>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</si>
  <si>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</si>
  <si>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</si>
  <si>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</si>
  <si>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</si>
  <si>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</si>
  <si>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</si>
  <si>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</si>
  <si>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</si>
  <si>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</si>
  <si>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</si>
  <si>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</si>
  <si>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</si>
  <si>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</si>
  <si>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</si>
  <si>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</si>
  <si>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</si>
  <si>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</si>
  <si>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</si>
  <si>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</si>
  <si>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</si>
  <si>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</si>
  <si>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</si>
  <si>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</si>
  <si>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</si>
  <si>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</si>
  <si>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</si>
  <si>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</si>
  <si>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</si>
  <si>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</si>
  <si>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</si>
  <si>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</si>
  <si>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</si>
  <si>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</si>
  <si>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</si>
  <si>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</si>
  <si>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</si>
  <si>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</si>
  <si>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</si>
  <si>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</si>
  <si>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</si>
  <si>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</si>
  <si>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</si>
  <si>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</si>
  <si>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</si>
  <si>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</si>
  <si>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</si>
  <si>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</si>
  <si>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</si>
  <si>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</si>
  <si>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</si>
  <si>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</si>
  <si>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</si>
  <si>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</si>
  <si>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</si>
  <si>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</si>
  <si>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</si>
  <si>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</si>
  <si>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</si>
  <si>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</si>
  <si>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</si>
  <si>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</si>
  <si>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</si>
  <si>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</si>
  <si>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</si>
  <si>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</si>
  <si>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</si>
  <si>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</si>
  <si>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</si>
  <si>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</si>
  <si>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</si>
  <si>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</si>
  <si>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</si>
  <si>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</si>
  <si>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</si>
  <si>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</si>
  <si>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</si>
  <si>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</si>
  <si>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</si>
  <si>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</si>
  <si>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</si>
  <si>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</si>
  <si>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</si>
  <si>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</si>
  <si>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</si>
  <si>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</si>
  <si>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</si>
  <si>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</si>
  <si>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</si>
  <si>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</si>
  <si>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</si>
  <si>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</si>
  <si>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</si>
  <si>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</si>
  <si>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</si>
  <si>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</si>
  <si>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</si>
  <si>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</si>
  <si>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</si>
  <si>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</si>
  <si>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</si>
  <si>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</si>
  <si>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</si>
  <si>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</si>
  <si>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</si>
  <si>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</si>
  <si>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</si>
  <si>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</si>
  <si>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</si>
  <si>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</si>
  <si>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</si>
  <si>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</si>
  <si>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</si>
  <si>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</si>
  <si>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</si>
  <si>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</si>
  <si>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</si>
  <si>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</si>
  <si>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</si>
  <si>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</si>
  <si>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</si>
  <si>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</si>
  <si>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</si>
  <si>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</si>
  <si>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</si>
  <si>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</si>
  <si>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</si>
  <si>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</si>
  <si>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</si>
  <si>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</si>
  <si>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</si>
  <si>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</si>
  <si>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</si>
  <si>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</si>
  <si>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</si>
  <si>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</si>
  <si>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</si>
  <si>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</si>
  <si>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</si>
  <si>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</si>
  <si>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</si>
  <si>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</si>
  <si>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</si>
  <si>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</si>
  <si>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</si>
  <si>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</si>
  <si>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</si>
  <si>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</si>
  <si>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</si>
  <si>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</si>
  <si>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</si>
  <si>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</si>
  <si>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</si>
  <si>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</si>
  <si>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</si>
  <si>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</si>
  <si>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</si>
  <si>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</si>
  <si>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</si>
  <si>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</si>
  <si>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</si>
  <si>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</si>
  <si>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</si>
  <si>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</si>
  <si>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</si>
  <si>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</si>
  <si>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</si>
  <si>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</si>
  <si>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</si>
  <si>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</si>
  <si>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</si>
  <si>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</si>
  <si>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</si>
  <si>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</si>
  <si>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</si>
  <si>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</si>
  <si>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</si>
  <si>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</si>
  <si>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</si>
  <si>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</si>
  <si>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</si>
  <si>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</si>
  <si>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</si>
  <si>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</si>
  <si>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</si>
  <si>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</si>
  <si>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</si>
  <si>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</si>
  <si>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</si>
  <si>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</si>
  <si>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</si>
  <si>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</si>
  <si>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</si>
  <si>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</si>
  <si>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</si>
  <si>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</si>
  <si>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</si>
  <si>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</si>
  <si>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</si>
  <si>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</si>
  <si>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</si>
  <si>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</si>
  <si>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</si>
  <si>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</si>
  <si>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</si>
  <si>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</si>
  <si>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</si>
  <si>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</si>
  <si>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</si>
  <si>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</si>
  <si>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</si>
  <si>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</si>
  <si>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</si>
  <si>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</si>
  <si>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</si>
  <si>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</si>
  <si>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</si>
  <si>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</si>
  <si>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</si>
  <si>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</si>
  <si>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</si>
  <si>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</si>
  <si>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</si>
  <si>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</si>
  <si>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</si>
  <si>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</si>
  <si>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</si>
  <si>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</si>
  <si>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</si>
  <si>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</si>
  <si>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</si>
  <si>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</si>
  <si>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</si>
  <si>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</si>
  <si>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</si>
  <si>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</si>
  <si>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</si>
  <si>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</si>
  <si>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</si>
  <si>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</si>
  <si>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</si>
  <si>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</si>
  <si>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</si>
  <si>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</si>
  <si>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</si>
  <si>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</si>
  <si>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</si>
  <si>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</si>
  <si>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</si>
  <si>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</si>
  <si>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</si>
  <si>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</si>
  <si>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</si>
  <si>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</si>
  <si>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</si>
  <si>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</si>
  <si>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</si>
  <si>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</si>
  <si>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</si>
  <si>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</si>
  <si>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</si>
  <si>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</si>
  <si>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</si>
  <si>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</si>
  <si>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</si>
  <si>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</si>
  <si>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</si>
  <si>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</si>
  <si>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</si>
  <si>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</si>
  <si>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</si>
  <si>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</si>
  <si>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</si>
  <si>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</si>
  <si>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</si>
  <si>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</si>
  <si>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</si>
  <si>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</si>
  <si>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</si>
  <si>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</si>
  <si>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</si>
  <si>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</si>
  <si>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</si>
  <si>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</si>
  <si>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</si>
  <si>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</si>
  <si>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</si>
  <si>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</si>
  <si>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</si>
  <si>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</si>
  <si>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</si>
  <si>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</si>
  <si>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</si>
  <si>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</si>
  <si>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</si>
  <si>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</si>
  <si>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</si>
  <si>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</si>
  <si>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</si>
  <si>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</si>
  <si>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</si>
  <si>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</si>
  <si>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</si>
  <si>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</si>
  <si>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</si>
  <si>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</si>
  <si>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</si>
  <si>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</si>
  <si>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</si>
  <si>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</si>
  <si>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</si>
  <si>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</si>
  <si>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</si>
  <si>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</si>
  <si>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</si>
  <si>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</si>
  <si>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</si>
  <si>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</si>
  <si>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</si>
  <si>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</si>
  <si>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</si>
  <si>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</si>
  <si>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</si>
  <si>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</si>
  <si>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</si>
  <si>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</si>
  <si>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</si>
  <si>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</si>
  <si>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</si>
  <si>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</si>
  <si>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</si>
  <si>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</si>
  <si>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</si>
  <si>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</si>
  <si>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</si>
  <si>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</si>
  <si>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</si>
  <si>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</si>
  <si>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</si>
  <si>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</si>
  <si>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</si>
  <si>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</si>
  <si>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</si>
  <si>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</si>
  <si>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</si>
  <si>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</si>
  <si>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</si>
  <si>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</si>
  <si>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</si>
  <si>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</si>
  <si>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</si>
  <si>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</si>
  <si>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</si>
  <si>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</si>
  <si>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</si>
  <si>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</si>
  <si>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</si>
  <si>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</si>
  <si>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</si>
  <si>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</si>
  <si>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</si>
  <si>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</si>
  <si>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</si>
  <si>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</si>
  <si>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</si>
  <si>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</si>
  <si>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</si>
  <si>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</si>
  <si>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</si>
  <si>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</si>
  <si>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</si>
  <si>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</si>
  <si>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</si>
  <si>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</si>
  <si>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</si>
  <si>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</si>
  <si>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</si>
  <si>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</si>
  <si>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</si>
  <si>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</si>
  <si>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</si>
  <si>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</si>
  <si>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</si>
  <si>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</si>
  <si>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</si>
  <si>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</si>
  <si>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</si>
  <si>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</si>
  <si>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</si>
  <si>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</si>
  <si>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</si>
  <si>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</si>
  <si>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</si>
  <si>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</si>
  <si>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</si>
  <si>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</si>
  <si>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</si>
  <si>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</si>
  <si>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</si>
  <si>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</si>
  <si>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</si>
  <si>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</si>
  <si>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</si>
  <si>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</si>
  <si>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</si>
  <si>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</si>
  <si>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</si>
  <si>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</si>
  <si>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</si>
  <si>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</si>
  <si>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</si>
  <si>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</si>
  <si>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</si>
  <si>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</si>
  <si>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</si>
  <si>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</si>
  <si>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</si>
  <si>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</si>
  <si>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</si>
  <si>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</si>
  <si>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</si>
  <si>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</si>
  <si>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</si>
  <si>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</si>
  <si>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</si>
  <si>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</si>
  <si>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</si>
  <si>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</si>
  <si>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</si>
  <si>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</si>
  <si>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</si>
  <si>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</si>
  <si>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</si>
  <si>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</si>
  <si>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</si>
  <si>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</si>
  <si>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</si>
  <si>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</si>
  <si>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</si>
  <si>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</si>
  <si>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</si>
  <si>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</si>
  <si>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</si>
  <si>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</si>
  <si>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</si>
  <si>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</si>
  <si>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</si>
  <si>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</si>
  <si>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</si>
  <si>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</si>
  <si>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</si>
  <si>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</si>
  <si>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</si>
  <si>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</si>
  <si>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</si>
  <si>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</si>
  <si>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</si>
  <si>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</si>
  <si>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</si>
  <si>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</si>
  <si>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</si>
  <si>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</si>
  <si>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</si>
  <si>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</si>
  <si>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</si>
  <si>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</si>
  <si>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</si>
  <si>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</si>
  <si>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</si>
  <si>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</si>
  <si>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</si>
  <si>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</si>
  <si>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</si>
  <si>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</si>
  <si>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</si>
  <si>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</si>
  <si>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</si>
  <si>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</si>
  <si>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</si>
  <si>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</si>
  <si>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</si>
  <si>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</si>
  <si>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</si>
  <si>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</si>
  <si>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</si>
  <si>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</si>
  <si>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</si>
  <si>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</si>
  <si>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</si>
  <si>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</si>
  <si>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</si>
  <si>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</si>
  <si>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</si>
  <si>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</si>
  <si>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</si>
  <si>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</si>
  <si>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</si>
  <si>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</si>
  <si>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</si>
  <si>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</si>
  <si>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</si>
  <si>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</si>
  <si>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</si>
  <si>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</si>
  <si>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</si>
  <si>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</si>
  <si>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</si>
  <si>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</si>
  <si>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</si>
  <si>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</si>
  <si>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</si>
  <si>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</si>
  <si>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</si>
  <si>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</si>
  <si>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</si>
  <si>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</si>
  <si>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</si>
  <si>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</si>
  <si>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</si>
  <si>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</si>
  <si>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</si>
  <si>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</si>
  <si>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</si>
  <si>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</si>
  <si>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</si>
  <si>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</si>
  <si>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</si>
  <si>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</si>
  <si>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</si>
  <si>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</si>
  <si>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</si>
  <si>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</si>
  <si>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</si>
  <si>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</si>
  <si>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</si>
  <si>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</si>
  <si>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</si>
  <si>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</si>
  <si>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</si>
  <si>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</si>
  <si>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</si>
  <si>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</si>
  <si>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</si>
  <si>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</si>
  <si>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</si>
  <si>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</si>
  <si>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</si>
  <si>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</si>
  <si>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</si>
  <si>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</si>
  <si>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</si>
  <si>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</si>
  <si>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</si>
  <si>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</si>
  <si>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</si>
  <si>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</si>
  <si>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</si>
  <si>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</si>
  <si>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</si>
  <si>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</si>
  <si>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</si>
  <si>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</si>
  <si>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</si>
  <si>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</si>
  <si>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</si>
  <si>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</si>
  <si>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</si>
  <si>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</si>
  <si>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</si>
  <si>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</si>
  <si>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</si>
  <si>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</si>
  <si>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</si>
  <si>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</si>
  <si>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</si>
  <si>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</si>
  <si>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</si>
  <si>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</si>
  <si>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</si>
  <si>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</si>
  <si>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</si>
  <si>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</si>
  <si>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</si>
  <si>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</si>
  <si>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</si>
  <si>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</si>
  <si>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</si>
  <si>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</si>
  <si>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</si>
  <si>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</si>
  <si>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</si>
  <si>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</si>
  <si>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</si>
  <si>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</si>
  <si>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</si>
  <si>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</si>
  <si>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</si>
  <si>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</si>
  <si>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</si>
  <si>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</si>
  <si>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</si>
  <si>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</si>
  <si>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</si>
  <si>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</si>
  <si>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</si>
  <si>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</si>
  <si>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</si>
  <si>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</si>
  <si>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</si>
  <si>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</si>
  <si>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</si>
  <si>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</si>
  <si>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</si>
  <si>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</si>
  <si>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</si>
  <si>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</si>
  <si>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</si>
  <si>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</si>
  <si>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</si>
  <si>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</si>
  <si>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</si>
  <si>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</si>
  <si>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</si>
  <si>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</si>
  <si>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</si>
  <si>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</si>
  <si>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</si>
  <si>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</si>
  <si>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</si>
  <si>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</si>
  <si>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</si>
  <si>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</si>
  <si>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</si>
  <si>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</si>
  <si>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</si>
  <si>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</si>
  <si>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</si>
  <si>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</si>
  <si>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</si>
  <si>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</si>
  <si>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</si>
  <si>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</si>
  <si>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</si>
  <si>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</si>
  <si>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</si>
  <si>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</si>
  <si>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</si>
  <si>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</si>
  <si>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</si>
  <si>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</si>
  <si>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</si>
  <si>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</si>
  <si>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</si>
  <si>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</si>
  <si>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</si>
  <si>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</si>
  <si>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</si>
  <si>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</si>
  <si>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</si>
  <si>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</si>
  <si>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</si>
  <si>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</si>
  <si>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</si>
  <si>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</si>
  <si>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</si>
  <si>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</si>
  <si>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</si>
  <si>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</si>
  <si>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</si>
  <si>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</si>
  <si>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</si>
  <si>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</si>
  <si>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</si>
  <si>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</si>
  <si>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</si>
  <si>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</si>
  <si>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</si>
  <si>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</si>
  <si>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</si>
  <si>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</si>
  <si>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</si>
  <si>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</si>
  <si>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</si>
  <si>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</si>
  <si>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</si>
  <si>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</si>
  <si>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</si>
  <si>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</si>
  <si>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</si>
  <si>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</si>
  <si>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</si>
  <si>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</si>
  <si>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</si>
  <si>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</si>
  <si>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</si>
  <si>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</si>
  <si>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</si>
  <si>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</si>
  <si>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</si>
  <si>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</si>
  <si>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</si>
  <si>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</si>
  <si>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</si>
  <si>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</si>
  <si>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</si>
  <si>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</si>
  <si>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</si>
  <si>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</si>
  <si>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</si>
  <si>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</si>
  <si>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</si>
  <si>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</si>
  <si>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</si>
  <si>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</si>
  <si>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</si>
  <si>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</si>
  <si>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</si>
  <si>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</si>
  <si>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</si>
  <si>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</si>
  <si>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</si>
  <si>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</si>
  <si>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</si>
  <si>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</si>
  <si>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</si>
  <si>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</si>
  <si>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</si>
  <si>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</si>
  <si>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</si>
  <si>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</si>
  <si>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</si>
  <si>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</si>
  <si>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</si>
  <si>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</si>
  <si>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</si>
  <si>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</si>
  <si>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</si>
  <si>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</si>
  <si>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</si>
  <si>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</si>
  <si>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</si>
  <si>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</si>
  <si>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</si>
  <si>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</si>
  <si>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</si>
  <si>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</si>
  <si>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</si>
  <si>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</si>
  <si>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</si>
  <si>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</si>
  <si>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</si>
  <si>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</si>
  <si>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</si>
  <si>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</si>
  <si>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</si>
  <si>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</si>
  <si>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</si>
  <si>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</si>
  <si>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</si>
  <si>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</si>
  <si>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</si>
  <si>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</si>
  <si>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</si>
  <si>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</si>
  <si>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</si>
  <si>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</si>
  <si>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</si>
  <si>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</si>
  <si>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</si>
  <si>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</si>
  <si>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</si>
  <si>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</si>
  <si>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</si>
  <si>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</si>
  <si>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</si>
  <si>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</si>
  <si>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</si>
  <si>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</si>
  <si>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</si>
  <si>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</si>
  <si>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</si>
  <si>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</si>
  <si>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</si>
  <si>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</si>
  <si>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</si>
  <si>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</si>
  <si>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</si>
  <si>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</si>
  <si>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</si>
  <si>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</si>
  <si>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</si>
  <si>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</si>
  <si>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</si>
  <si>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</si>
  <si>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</si>
  <si>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</si>
  <si>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</si>
  <si>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</si>
  <si>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</si>
  <si>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</si>
  <si>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</si>
  <si>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</si>
  <si>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</si>
  <si>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</si>
  <si>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</si>
  <si>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</si>
  <si>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</si>
  <si>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</si>
  <si>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</si>
  <si>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</si>
  <si>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</si>
  <si>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</si>
  <si>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</si>
  <si>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</si>
  <si>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</si>
  <si>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</si>
  <si>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</si>
  <si>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</si>
  <si>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</si>
  <si>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</si>
  <si>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</si>
  <si>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</si>
  <si>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</si>
  <si>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</si>
  <si>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</si>
  <si>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</si>
  <si>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</si>
  <si>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</si>
  <si>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</si>
  <si>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</si>
  <si>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</si>
  <si>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</si>
  <si>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</si>
  <si>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</si>
  <si>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</si>
  <si>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</si>
  <si>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</si>
  <si>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</si>
  <si>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</si>
  <si>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</si>
  <si>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</si>
  <si>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</si>
  <si>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</si>
  <si>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</si>
  <si>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</si>
  <si>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</si>
  <si>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</si>
  <si>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</si>
  <si>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</si>
  <si>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</si>
  <si>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</si>
  <si>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</si>
  <si>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</si>
  <si>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</si>
  <si>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</si>
  <si>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</si>
  <si>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</si>
  <si>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</si>
  <si>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</si>
  <si>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</si>
  <si>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</si>
  <si>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</si>
  <si>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</si>
  <si>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</si>
  <si>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</si>
  <si>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</si>
  <si>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</si>
  <si>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</si>
  <si>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</si>
  <si>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</si>
  <si>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</si>
  <si>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</si>
  <si>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</si>
  <si>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</si>
  <si>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</si>
  <si>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</si>
  <si>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</si>
  <si>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</si>
  <si>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</si>
  <si>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</si>
  <si>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</si>
  <si>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</si>
  <si>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</si>
  <si>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</si>
  <si>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</si>
  <si>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</si>
  <si>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</si>
  <si>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</si>
  <si>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</si>
  <si>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</si>
  <si>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</si>
  <si>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</si>
  <si>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</si>
  <si>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</si>
  <si>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</si>
  <si>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</si>
  <si>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</si>
  <si>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</si>
  <si>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</si>
  <si>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</si>
  <si>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</si>
  <si>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</si>
  <si>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</si>
  <si>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</si>
  <si>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</si>
  <si>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</si>
  <si>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</si>
  <si>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</si>
  <si>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</si>
  <si>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</si>
  <si>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</si>
  <si>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</si>
  <si>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</si>
  <si>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</si>
  <si>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</si>
  <si>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</si>
  <si>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</si>
  <si>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</si>
  <si>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</si>
  <si>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</si>
  <si>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</si>
  <si>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</si>
  <si>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</si>
  <si>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</si>
  <si>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</si>
  <si>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</si>
  <si>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</si>
  <si>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</si>
  <si>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</si>
  <si>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</si>
  <si>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</si>
  <si>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</si>
  <si>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</si>
  <si>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</si>
  <si>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</si>
  <si>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</si>
  <si>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</si>
  <si>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</si>
  <si>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</si>
  <si>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</si>
  <si>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</si>
  <si>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</si>
  <si>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</si>
  <si>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</si>
  <si>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</si>
  <si>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</si>
  <si>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</si>
  <si>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</si>
  <si>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</si>
  <si>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</si>
  <si>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</si>
  <si>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</si>
  <si>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</si>
  <si>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</si>
  <si>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</si>
  <si>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</si>
  <si>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</si>
  <si>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</si>
  <si>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</si>
  <si>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</si>
  <si>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</si>
  <si>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</si>
  <si>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</si>
  <si>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</si>
  <si>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</si>
  <si>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</si>
  <si>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</si>
  <si>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</si>
  <si>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</si>
  <si>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</si>
  <si>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</si>
  <si>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</si>
  <si>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</si>
  <si>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</si>
  <si>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</si>
  <si>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</si>
  <si>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</si>
  <si>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</si>
  <si>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</si>
  <si>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</si>
  <si>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</si>
  <si>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</si>
  <si>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</si>
  <si>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</si>
  <si>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</si>
  <si>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</si>
  <si>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</si>
  <si>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</si>
  <si>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</si>
  <si>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</si>
  <si>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</si>
  <si>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</si>
  <si>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</si>
  <si>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</si>
  <si>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</si>
  <si>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</si>
  <si>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</si>
  <si>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</si>
  <si>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</si>
  <si>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</si>
  <si>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</si>
  <si>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</si>
  <si>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</si>
  <si>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</si>
  <si>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</si>
  <si>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</si>
  <si>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</si>
  <si>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</si>
  <si>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</si>
  <si>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</si>
  <si>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</si>
  <si>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</si>
  <si>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</si>
  <si>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</si>
  <si>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</si>
  <si>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</si>
  <si>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</si>
  <si>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</si>
  <si>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</si>
  <si>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</si>
  <si>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</si>
  <si>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</si>
  <si>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</si>
  <si>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</si>
  <si>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</si>
  <si>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</si>
  <si>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</si>
  <si>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</si>
  <si>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</si>
  <si>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</si>
  <si>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</si>
  <si>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</si>
  <si>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</si>
  <si>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</si>
  <si>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</si>
  <si>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</si>
  <si>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</si>
  <si>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</si>
  <si>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</si>
  <si>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</si>
  <si>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</si>
  <si>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</si>
  <si>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</si>
  <si>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</si>
  <si>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</si>
  <si>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</si>
  <si>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</si>
  <si>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</si>
  <si>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</si>
  <si>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</si>
  <si>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</si>
  <si>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</si>
  <si>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</si>
  <si>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</si>
  <si>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</si>
  <si>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</si>
  <si>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</si>
  <si>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</si>
  <si>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</si>
  <si>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</si>
  <si>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</si>
  <si>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</si>
  <si>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</si>
  <si>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</si>
  <si>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</si>
  <si>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</si>
  <si>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</si>
  <si>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</si>
  <si>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</si>
  <si>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</si>
  <si>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</si>
  <si>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</si>
  <si>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</si>
  <si>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</si>
  <si>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</si>
  <si>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</si>
  <si>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</si>
  <si>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</si>
  <si>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</si>
  <si>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</si>
  <si>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</si>
  <si>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</si>
  <si>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</si>
  <si>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</si>
  <si>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</si>
  <si>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</si>
  <si>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</si>
  <si>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</si>
  <si>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</si>
  <si>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</si>
  <si>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</si>
  <si>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</si>
  <si>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</si>
  <si>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</si>
  <si>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</si>
  <si>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</si>
  <si>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</si>
  <si>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</si>
  <si>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</si>
  <si>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</si>
  <si>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</si>
  <si>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</si>
  <si>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</si>
  <si>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</si>
  <si>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</si>
  <si>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</si>
  <si>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</si>
  <si>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</si>
  <si>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</si>
  <si>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</si>
  <si>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</si>
  <si>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</si>
  <si>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</si>
  <si>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</si>
  <si>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</si>
  <si>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</si>
  <si>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</si>
  <si>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</si>
  <si>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</si>
  <si>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</si>
  <si>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</si>
  <si>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</si>
  <si>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</si>
  <si>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</si>
  <si>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</si>
  <si>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</si>
  <si>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</si>
  <si>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</si>
  <si>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</si>
  <si>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</si>
  <si>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</si>
  <si>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</si>
  <si>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</si>
  <si>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</si>
  <si>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</si>
  <si>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</si>
  <si>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</si>
  <si>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</si>
  <si>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</si>
  <si>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</si>
  <si>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</si>
  <si>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</si>
  <si>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</si>
  <si>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</si>
  <si>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</si>
  <si>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</si>
  <si>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</si>
  <si>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</si>
  <si>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</si>
  <si>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</si>
  <si>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</si>
  <si>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</si>
  <si>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</si>
  <si>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</si>
  <si>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</si>
  <si>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</si>
  <si>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</si>
  <si>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</si>
  <si>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</si>
  <si>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</si>
  <si>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</si>
  <si>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</si>
  <si>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</si>
  <si>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</si>
  <si>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</si>
  <si>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</si>
  <si>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</si>
  <si>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</si>
  <si>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</si>
  <si>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</si>
  <si>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</si>
  <si>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</si>
  <si>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</si>
  <si>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</si>
  <si>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</si>
  <si>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</si>
  <si>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</si>
  <si>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</si>
  <si>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</si>
  <si>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</si>
  <si>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</si>
  <si>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</si>
  <si>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</si>
  <si>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</si>
  <si>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</si>
  <si>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</si>
  <si>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</si>
  <si>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</si>
  <si>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</si>
  <si>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</si>
  <si>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</si>
  <si>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</si>
  <si>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</si>
  <si>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</si>
  <si>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</si>
  <si>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</si>
  <si>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</si>
  <si>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</si>
  <si>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</si>
  <si>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</si>
  <si>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</si>
  <si>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</si>
  <si>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</si>
  <si>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</si>
  <si>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</si>
  <si>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</si>
  <si>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</si>
  <si>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</si>
  <si>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</si>
  <si>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</si>
  <si>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</si>
  <si>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</si>
  <si>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</si>
  <si>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</si>
  <si>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</si>
  <si>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</si>
  <si>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</si>
  <si>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</si>
  <si>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</si>
  <si>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</si>
  <si>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</si>
  <si>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</si>
  <si>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</si>
  <si>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</si>
  <si>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</si>
  <si>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</si>
  <si>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</si>
  <si>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</si>
  <si>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</si>
  <si>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</si>
  <si>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</si>
  <si>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</si>
  <si>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</si>
  <si>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</si>
  <si>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</si>
  <si>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</si>
  <si>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</si>
  <si>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</si>
  <si>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</si>
  <si>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</si>
  <si>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</si>
  <si>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</si>
  <si>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</si>
  <si>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</si>
  <si>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</si>
  <si>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</si>
  <si>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</si>
  <si>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</si>
  <si>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</si>
  <si>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</si>
  <si>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</si>
  <si>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</si>
  <si>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</si>
  <si>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</si>
  <si>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</si>
  <si>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</si>
  <si>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</si>
  <si>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</si>
  <si>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</si>
  <si>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</si>
  <si>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</si>
  <si>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</si>
  <si>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</si>
  <si>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</si>
  <si>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</si>
  <si>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</si>
  <si>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</si>
  <si>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</si>
  <si>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</si>
  <si>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</si>
  <si>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</si>
  <si>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</si>
  <si>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</si>
  <si>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</si>
  <si>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</si>
  <si>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</si>
  <si>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</si>
  <si>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</si>
  <si>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</si>
  <si>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</si>
  <si>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</si>
  <si>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</si>
  <si>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</si>
  <si>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</si>
  <si>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</si>
  <si>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</si>
  <si>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</si>
  <si>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</si>
  <si>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</si>
  <si>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</si>
  <si>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</si>
  <si>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</si>
  <si>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</si>
  <si>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</si>
  <si>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</si>
  <si>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</si>
  <si>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</si>
  <si>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</si>
  <si>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</si>
  <si>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</si>
  <si>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</si>
  <si>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</si>
  <si>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</si>
  <si>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</si>
  <si>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</si>
  <si>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</si>
  <si>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</si>
  <si>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</si>
  <si>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</si>
  <si>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</si>
  <si>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</si>
  <si>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</si>
  <si>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</si>
  <si>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</si>
  <si>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</si>
  <si>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</si>
  <si>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</si>
  <si>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</si>
  <si>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</si>
  <si>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</si>
  <si>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</si>
  <si>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</si>
  <si>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</si>
  <si>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</si>
  <si>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</si>
  <si>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</si>
  <si>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</si>
  <si>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</si>
  <si>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</si>
  <si>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</si>
  <si>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</si>
  <si>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</si>
  <si>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</si>
  <si>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</si>
  <si>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</si>
  <si>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</si>
  <si>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</si>
  <si>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</si>
  <si>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</si>
  <si>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</si>
  <si>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</si>
  <si>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</si>
  <si>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</si>
  <si>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</si>
  <si>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</si>
  <si>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</si>
  <si>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</si>
  <si>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</si>
  <si>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</si>
  <si>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</si>
  <si>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</si>
  <si>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</si>
  <si>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</si>
  <si>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</si>
  <si>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</si>
  <si>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</si>
  <si>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</si>
  <si>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</si>
  <si>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</si>
  <si>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</si>
  <si>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</si>
  <si>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</si>
  <si>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</si>
  <si>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</si>
  <si>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</si>
  <si>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</si>
  <si>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</si>
  <si>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</si>
  <si>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</si>
  <si>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</si>
  <si>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</si>
  <si>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</si>
  <si>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</si>
  <si>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</si>
  <si>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</si>
  <si>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</si>
  <si>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</si>
  <si>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</si>
  <si>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</si>
  <si>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</si>
  <si>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</si>
  <si>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</si>
  <si>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</si>
  <si>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</si>
  <si>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</si>
  <si>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</si>
  <si>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</si>
  <si>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</si>
  <si>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</si>
  <si>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</si>
  <si>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</si>
  <si>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</si>
  <si>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</si>
  <si>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</si>
  <si>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</si>
  <si>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</si>
  <si>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</si>
  <si>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</si>
  <si>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</si>
  <si>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</si>
  <si>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</si>
  <si>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</si>
  <si>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</si>
  <si>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</si>
  <si>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</si>
  <si>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</si>
  <si>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</si>
  <si>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</si>
  <si>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</si>
  <si>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</si>
  <si>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</si>
  <si>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</si>
  <si>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</si>
  <si>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</si>
  <si>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</si>
  <si>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</si>
  <si>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</si>
  <si>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</si>
  <si>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</si>
  <si>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</si>
  <si>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</si>
  <si>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</si>
  <si>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</si>
  <si>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</si>
  <si>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</si>
  <si>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</si>
  <si>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</si>
  <si>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</si>
  <si>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</si>
  <si>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</si>
  <si>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</si>
  <si>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</si>
  <si>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</si>
  <si>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</si>
  <si>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</si>
  <si>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</si>
  <si>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</si>
  <si>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</si>
  <si>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</si>
  <si>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</si>
  <si>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</si>
  <si>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</si>
  <si>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</si>
  <si>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</si>
  <si>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</si>
  <si>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</si>
  <si>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</si>
  <si>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</si>
  <si>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</si>
  <si>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</si>
  <si>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</si>
  <si>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</si>
  <si>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</si>
  <si>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</si>
  <si>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</si>
  <si>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</si>
  <si>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</si>
  <si>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</si>
  <si>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</si>
  <si>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</si>
  <si>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</si>
  <si>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</si>
  <si>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</si>
  <si>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</si>
  <si>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</si>
  <si>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</si>
  <si>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</si>
  <si>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</si>
  <si>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</si>
  <si>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</si>
  <si>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</si>
  <si>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</si>
  <si>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</si>
  <si>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</si>
  <si>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</si>
  <si>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</si>
  <si>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</si>
  <si>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</si>
  <si>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</si>
  <si>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</si>
  <si>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</si>
  <si>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</si>
  <si>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</si>
  <si>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</si>
  <si>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</si>
  <si>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</si>
  <si>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</si>
  <si>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</si>
  <si>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</si>
  <si>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</si>
  <si>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</si>
  <si>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</si>
  <si>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</si>
  <si>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</si>
  <si>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</si>
  <si>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</si>
  <si>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</si>
  <si>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</si>
  <si>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</si>
  <si>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</si>
  <si>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</si>
  <si>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</si>
  <si>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</si>
  <si>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</si>
  <si>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</si>
  <si>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</si>
  <si>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</si>
  <si>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</si>
  <si>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</si>
  <si>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</si>
  <si>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</si>
  <si>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</si>
  <si>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</si>
  <si>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</si>
  <si>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</si>
  <si>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</si>
  <si>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</si>
  <si>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</si>
  <si>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</si>
  <si>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</si>
  <si>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</si>
  <si>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</si>
  <si>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</si>
  <si>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</si>
  <si>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</si>
  <si>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</si>
  <si>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</si>
  <si>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</si>
  <si>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</si>
  <si>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</si>
  <si>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</si>
  <si>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</si>
  <si>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</si>
  <si>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</si>
  <si>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</si>
  <si>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</si>
  <si>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</si>
  <si>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</si>
  <si>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</si>
  <si>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</si>
  <si>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</si>
  <si>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</si>
  <si>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</si>
  <si>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</si>
  <si>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</si>
  <si>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</si>
  <si>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</si>
  <si>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</si>
  <si>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</si>
  <si>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</si>
  <si>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</si>
  <si>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</si>
  <si>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</si>
  <si>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</si>
  <si>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</si>
  <si>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</si>
  <si>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</si>
  <si>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</si>
  <si>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</si>
  <si>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</si>
  <si>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</si>
  <si>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</si>
  <si>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</si>
  <si>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</si>
  <si>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</si>
  <si>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</si>
  <si>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</si>
  <si>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</si>
  <si>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</si>
  <si>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</si>
  <si>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</si>
  <si>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</si>
  <si>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</si>
  <si>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</si>
  <si>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</si>
  <si>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</si>
  <si>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</si>
  <si>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</si>
  <si>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</si>
  <si>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</si>
  <si>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</si>
  <si>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</si>
  <si>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</si>
  <si>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</si>
  <si>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</si>
  <si>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</si>
  <si>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</si>
  <si>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</si>
  <si>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</si>
  <si>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</si>
  <si>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</si>
  <si>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</si>
  <si>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</si>
  <si>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</si>
  <si>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</si>
  <si>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</si>
  <si>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</si>
  <si>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</si>
  <si>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</si>
  <si>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</si>
  <si>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</si>
  <si>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</si>
  <si>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</si>
  <si>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</si>
  <si>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</si>
  <si>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</si>
  <si>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</si>
  <si>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</si>
  <si>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</si>
  <si>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</si>
  <si>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</si>
  <si>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</si>
  <si>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</si>
  <si>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</si>
  <si>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</si>
  <si>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</si>
  <si>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</si>
  <si>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</si>
  <si>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</si>
  <si>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</si>
  <si>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</si>
  <si>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</si>
  <si>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</si>
  <si>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</si>
  <si>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</si>
  <si>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</si>
  <si>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</si>
  <si>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</si>
  <si>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</si>
  <si>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</si>
  <si>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</si>
  <si>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</si>
  <si>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</si>
  <si>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</si>
  <si>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</si>
  <si>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</si>
  <si>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</si>
  <si>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</si>
  <si>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</si>
  <si>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</si>
  <si>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</si>
  <si>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</si>
  <si>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</si>
  <si>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</si>
  <si>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</si>
  <si>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</si>
  <si>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</si>
  <si>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</si>
  <si>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</si>
  <si>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</si>
  <si>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</si>
  <si>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</si>
  <si>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</si>
  <si>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</si>
  <si>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</si>
  <si>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</si>
  <si>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</si>
  <si>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</si>
  <si>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</si>
  <si>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</si>
  <si>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</si>
  <si>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</si>
  <si>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</si>
  <si>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</si>
  <si>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</si>
  <si>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</si>
  <si>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</si>
  <si>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</si>
  <si>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</si>
  <si>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</si>
  <si>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</si>
  <si>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</si>
  <si>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</si>
  <si>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</si>
  <si>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</si>
  <si>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</si>
  <si>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</si>
  <si>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</si>
  <si>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</si>
  <si>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</si>
  <si>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</si>
  <si>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</si>
  <si>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</si>
  <si>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</si>
  <si>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</si>
  <si>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</si>
  <si>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</si>
  <si>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</si>
  <si>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</si>
  <si>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</si>
  <si>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</si>
  <si>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</si>
  <si>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</si>
  <si>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</si>
  <si>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</si>
  <si>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</si>
  <si>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</si>
  <si>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</si>
  <si>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</si>
  <si>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</si>
  <si>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</si>
  <si>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</si>
  <si>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</si>
  <si>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</si>
  <si>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</si>
  <si>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</si>
  <si>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</si>
  <si>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</si>
  <si>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</si>
  <si>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</si>
  <si>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</si>
  <si>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</si>
  <si>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</si>
  <si>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</si>
  <si>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</si>
  <si>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</si>
  <si>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</si>
  <si>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</si>
  <si>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</si>
  <si>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</si>
  <si>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</si>
  <si>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</si>
  <si>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</si>
  <si>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</si>
  <si>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</si>
  <si>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</si>
  <si>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</si>
  <si>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</si>
  <si>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</si>
  <si>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</si>
  <si>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</si>
  <si>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</si>
  <si>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</si>
  <si>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</si>
  <si>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</si>
  <si>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</si>
  <si>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</si>
  <si>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</si>
  <si>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</si>
  <si>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</si>
  <si>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</si>
  <si>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</si>
  <si>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</si>
  <si>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</si>
  <si>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</si>
  <si>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</si>
  <si>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</si>
  <si>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</si>
  <si>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</si>
  <si>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</si>
  <si>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</si>
  <si>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</si>
  <si>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</si>
  <si>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</si>
  <si>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</si>
  <si>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</si>
  <si>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</si>
  <si>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</si>
  <si>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</si>
  <si>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</si>
  <si>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</si>
  <si>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</si>
  <si>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</si>
  <si>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</si>
  <si>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</si>
  <si>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</si>
  <si>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</si>
  <si>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</si>
  <si>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</si>
  <si>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</si>
  <si>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</si>
  <si>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</si>
  <si>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</si>
  <si>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</si>
  <si>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</si>
  <si>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</si>
  <si>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</si>
  <si>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</si>
  <si>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</si>
  <si>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</si>
  <si>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</si>
  <si>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</si>
  <si>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</si>
  <si>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</si>
  <si>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</si>
  <si>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</si>
  <si>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</si>
  <si>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</si>
  <si>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</si>
  <si>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</si>
  <si>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</si>
  <si>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</si>
  <si>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</si>
  <si>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</si>
  <si>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</si>
  <si>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</si>
  <si>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</si>
  <si>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</si>
  <si>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</si>
  <si>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</si>
  <si>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</si>
  <si>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</si>
  <si>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</si>
  <si>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</si>
  <si>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</si>
  <si>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</si>
  <si>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</si>
  <si>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</si>
  <si>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</si>
  <si>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</si>
  <si>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</si>
  <si>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</si>
  <si>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</si>
  <si>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</si>
  <si>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</si>
  <si>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</si>
  <si>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</si>
  <si>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</si>
  <si>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</si>
  <si>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</si>
  <si>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</si>
  <si>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</si>
  <si>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</si>
  <si>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</si>
  <si>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</si>
  <si>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</si>
  <si>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</si>
  <si>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</si>
  <si>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</si>
  <si>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</si>
  <si>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</si>
  <si>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</si>
  <si>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</si>
  <si>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</si>
  <si>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</si>
  <si>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</si>
  <si>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</si>
  <si>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</si>
  <si>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</si>
  <si>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</si>
  <si>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</si>
  <si>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</si>
  <si>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</si>
  <si>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</si>
  <si>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</si>
  <si>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</si>
  <si>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</si>
  <si>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</si>
  <si>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</si>
  <si>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</si>
  <si>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</si>
  <si>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</si>
  <si>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</si>
  <si>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</si>
  <si>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</si>
  <si>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</si>
  <si>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</si>
  <si>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</si>
  <si>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</si>
  <si>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</si>
  <si>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</si>
  <si>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</si>
  <si>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</si>
  <si>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</si>
  <si>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</si>
  <si>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</si>
  <si>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</si>
  <si>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</si>
  <si>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</si>
  <si>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</si>
  <si>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</si>
  <si>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</si>
  <si>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</si>
  <si>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</si>
  <si>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</si>
  <si>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</si>
  <si>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</si>
  <si>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</si>
  <si>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</si>
  <si>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</si>
  <si>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</si>
  <si>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</si>
  <si>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</si>
  <si>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</si>
  <si>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</si>
  <si>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</si>
  <si>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</si>
  <si>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</si>
  <si>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</si>
  <si>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</si>
  <si>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</si>
  <si>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</si>
  <si>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</si>
  <si>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</si>
  <si>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</si>
  <si>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</si>
  <si>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</si>
  <si>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</si>
  <si>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</si>
  <si>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</si>
  <si>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</si>
  <si>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</si>
  <si>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</si>
  <si>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</si>
  <si>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</si>
  <si>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</si>
  <si>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</si>
  <si>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</si>
  <si>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</si>
  <si>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</si>
  <si>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</si>
  <si>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</si>
  <si>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</si>
  <si>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</si>
  <si>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</si>
  <si>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</si>
  <si>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</si>
  <si>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</si>
  <si>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</si>
  <si>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</si>
  <si>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</si>
  <si>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</si>
  <si>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</si>
  <si>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</si>
  <si>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</si>
  <si>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</si>
  <si>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</si>
  <si>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</si>
  <si>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</si>
  <si>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</si>
  <si>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</si>
  <si>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</si>
  <si>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</si>
  <si>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</si>
  <si>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</si>
  <si>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</si>
  <si>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</si>
  <si>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</si>
  <si>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</si>
  <si>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</si>
  <si>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</si>
  <si>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</si>
  <si>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</si>
  <si>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</si>
  <si>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</si>
  <si>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</si>
  <si>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</si>
  <si>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</si>
  <si>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</si>
  <si>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</si>
  <si>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</si>
  <si>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</si>
  <si>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</si>
  <si>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</si>
  <si>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</si>
  <si>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</si>
  <si>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</si>
  <si>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</si>
  <si>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</si>
  <si>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</si>
  <si>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</si>
  <si>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</si>
  <si>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</si>
  <si>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</si>
  <si>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</si>
  <si>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</si>
  <si>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</si>
  <si>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</si>
  <si>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</si>
  <si>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</si>
  <si>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</si>
  <si>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</si>
  <si>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</si>
  <si>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</si>
  <si>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</si>
  <si>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</si>
  <si>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</si>
  <si>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</si>
  <si>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</si>
  <si>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</si>
  <si>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</si>
  <si>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</si>
  <si>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</si>
  <si>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</si>
  <si>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</si>
  <si>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</si>
  <si>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</si>
  <si>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</si>
  <si>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</si>
  <si>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</si>
  <si>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</si>
  <si>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</si>
  <si>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</si>
  <si>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</si>
  <si>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</si>
  <si>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</si>
  <si>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</si>
  <si>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</si>
  <si>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</si>
  <si>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</si>
  <si>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</si>
  <si>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</si>
  <si>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</si>
  <si>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</si>
  <si>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</si>
  <si>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</si>
  <si>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</si>
  <si>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</si>
  <si>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</si>
  <si>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</si>
  <si>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</si>
  <si>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</si>
  <si>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</si>
  <si>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</si>
  <si>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</si>
  <si>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</si>
  <si>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</si>
  <si>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</si>
  <si>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</si>
  <si>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</si>
  <si>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</si>
  <si>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</si>
  <si>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</si>
  <si>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</si>
  <si>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</si>
  <si>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</si>
  <si>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</si>
  <si>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</si>
  <si>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</si>
  <si>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</si>
  <si>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</si>
  <si>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</si>
  <si>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</si>
  <si>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</si>
  <si>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</si>
  <si>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</si>
  <si>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</si>
  <si>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</si>
  <si>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</si>
  <si>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</si>
  <si>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</si>
  <si>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</si>
  <si>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</si>
  <si>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</si>
  <si>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</si>
  <si>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</si>
  <si>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</si>
  <si>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</si>
  <si>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</si>
  <si>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</si>
  <si>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</si>
  <si>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</si>
  <si>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</si>
  <si>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</si>
  <si>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</si>
  <si>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</si>
  <si>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</si>
  <si>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</si>
  <si>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</si>
  <si>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</si>
  <si>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</si>
  <si>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</si>
  <si>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</si>
  <si>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</si>
  <si>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</si>
  <si>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</si>
  <si>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</si>
  <si>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</si>
  <si>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</si>
  <si>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</si>
  <si>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</si>
  <si>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</si>
  <si>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</si>
  <si>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</si>
  <si>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</si>
  <si>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</si>
  <si>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</si>
  <si>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</si>
  <si>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</si>
  <si>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</si>
  <si>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</si>
  <si>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</si>
  <si>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</si>
  <si>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</si>
  <si>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</si>
  <si>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</si>
  <si>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</si>
  <si>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</si>
  <si>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</si>
  <si>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</si>
  <si>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</si>
  <si>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</si>
  <si>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</si>
  <si>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</si>
  <si>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</si>
  <si>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</si>
  <si>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</si>
  <si>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</si>
  <si>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</si>
  <si>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</si>
  <si>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</si>
  <si>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</si>
  <si>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</si>
  <si>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</si>
  <si>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</si>
  <si>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</si>
  <si>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</si>
  <si>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</si>
  <si>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</si>
  <si>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</si>
  <si>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</si>
  <si>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</si>
  <si>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</si>
  <si>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</si>
  <si>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</si>
  <si>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</si>
  <si>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</si>
  <si>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</si>
  <si>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</si>
  <si>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</si>
  <si>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</si>
  <si>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</si>
  <si>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</si>
  <si>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</si>
  <si>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</si>
  <si>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</si>
  <si>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</si>
  <si>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</si>
  <si>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</si>
  <si>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</si>
  <si>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</si>
  <si>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</si>
  <si>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</si>
  <si>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</si>
  <si>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</si>
  <si>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</si>
  <si>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</si>
  <si>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</si>
  <si>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</si>
  <si>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</si>
  <si>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</si>
  <si>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</si>
  <si>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</si>
  <si>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</si>
  <si>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</si>
  <si>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</si>
  <si>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</si>
  <si>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</si>
  <si>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</si>
  <si>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</si>
  <si>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</si>
  <si>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</si>
  <si>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</si>
  <si>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</si>
  <si>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</si>
  <si>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</si>
  <si>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</si>
  <si>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</si>
  <si>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</si>
  <si>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</si>
  <si>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</si>
  <si>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</si>
  <si>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</si>
  <si>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</si>
  <si>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</si>
  <si>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</si>
  <si>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</si>
  <si>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</si>
  <si>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</si>
  <si>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</si>
  <si>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</si>
  <si>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</si>
  <si>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</si>
  <si>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</si>
  <si>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</si>
  <si>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</si>
  <si>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</si>
  <si>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</si>
  <si>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</si>
  <si>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</si>
  <si>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</si>
  <si>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</si>
  <si>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</si>
  <si>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</si>
  <si>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</si>
  <si>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</si>
  <si>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</si>
  <si>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</si>
  <si>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</si>
  <si>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</si>
  <si>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</si>
  <si>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</si>
  <si>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</si>
  <si>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</si>
  <si>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</si>
  <si>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</si>
  <si>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</si>
  <si>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</si>
  <si>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</si>
  <si>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</si>
  <si>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</si>
  <si>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</si>
  <si>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</si>
  <si>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</si>
  <si>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</si>
  <si>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</si>
  <si>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</si>
  <si>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</si>
  <si>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</si>
  <si>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</si>
  <si>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</si>
  <si>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</si>
  <si>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</si>
  <si>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</si>
  <si>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</si>
  <si>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</si>
  <si>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</si>
  <si>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</si>
  <si>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</si>
  <si>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</si>
  <si>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</si>
  <si>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</si>
  <si>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</si>
  <si>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</si>
  <si>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</si>
  <si>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</si>
  <si>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</si>
  <si>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</si>
  <si>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</si>
  <si>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</si>
  <si>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</si>
  <si>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</si>
  <si>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</si>
  <si>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</si>
  <si>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</si>
  <si>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</si>
  <si>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</si>
  <si>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</si>
  <si>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</si>
  <si>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</si>
  <si>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</si>
  <si>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</si>
  <si>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</si>
  <si>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</si>
  <si>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</si>
  <si>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</si>
  <si>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</si>
  <si>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</si>
  <si>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</si>
  <si>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</si>
  <si>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</si>
  <si>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</si>
  <si>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</si>
  <si>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</si>
  <si>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</si>
  <si>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</si>
  <si>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</si>
  <si>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</si>
  <si>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</si>
  <si>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</si>
  <si>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</si>
  <si>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</si>
  <si>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</si>
  <si>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</si>
  <si>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</si>
  <si>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</si>
  <si>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</si>
  <si>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</si>
  <si>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</si>
  <si>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</si>
  <si>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</si>
  <si>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</si>
  <si>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</si>
  <si>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</si>
  <si>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</si>
  <si>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</si>
  <si>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</si>
  <si>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</si>
  <si>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</si>
  <si>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</si>
  <si>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</si>
  <si>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</si>
  <si>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</si>
  <si>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</si>
  <si>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</si>
  <si>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</si>
  <si>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</si>
  <si>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</si>
  <si>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</si>
  <si>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</si>
  <si>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</si>
  <si>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</si>
  <si>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</si>
  <si>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</si>
  <si>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</si>
  <si>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</si>
  <si>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</si>
  <si>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</si>
  <si>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</si>
  <si>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</si>
  <si>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</si>
  <si>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</si>
  <si>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</si>
  <si>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</si>
  <si>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</si>
  <si>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</si>
  <si>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</si>
  <si>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</si>
  <si>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</si>
  <si>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</si>
  <si>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</si>
  <si>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</si>
  <si>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</si>
  <si>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</si>
  <si>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</si>
  <si>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</si>
  <si>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</si>
  <si>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</si>
  <si>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</si>
  <si>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</si>
  <si>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</si>
  <si>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</si>
  <si>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</si>
  <si>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</si>
  <si>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</si>
  <si>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</si>
  <si>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</si>
  <si>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</si>
  <si>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</si>
  <si>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</si>
  <si>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</si>
  <si>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</si>
  <si>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</si>
  <si>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</si>
  <si>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</si>
  <si>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</si>
  <si>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</si>
  <si>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</si>
  <si>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</si>
  <si>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</si>
  <si>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</si>
  <si>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</si>
  <si>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</si>
  <si>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</si>
  <si>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</si>
  <si>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</si>
  <si>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</si>
  <si>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</si>
  <si>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</si>
  <si>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</si>
  <si>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</si>
  <si>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</si>
  <si>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</si>
  <si>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</si>
  <si>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</si>
  <si>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</si>
  <si>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</si>
  <si>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</si>
  <si>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</si>
  <si>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</si>
  <si>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</si>
  <si>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</si>
  <si>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</si>
  <si>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</si>
  <si>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</si>
  <si>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</si>
  <si>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</si>
  <si>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</si>
  <si>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</si>
  <si>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</si>
  <si>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</si>
  <si>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</si>
  <si>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</si>
  <si>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</si>
  <si>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</si>
  <si>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</si>
  <si>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</si>
  <si>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</si>
  <si>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</si>
  <si>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</si>
  <si>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</si>
  <si>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</si>
  <si>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</si>
  <si>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</si>
  <si>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</si>
  <si>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</si>
  <si>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</si>
  <si>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</si>
  <si>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</si>
  <si>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</si>
  <si>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</si>
  <si>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</si>
  <si>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</si>
  <si>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</si>
  <si>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</si>
  <si>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</si>
  <si>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</si>
  <si>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</si>
  <si>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</si>
  <si>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</si>
  <si>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</si>
  <si>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</si>
  <si>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</si>
  <si>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</si>
  <si>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</si>
  <si>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</si>
  <si>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</si>
  <si>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</si>
  <si>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</si>
  <si>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</si>
  <si>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</si>
  <si>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</si>
  <si>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</si>
  <si>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</si>
  <si>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</si>
  <si>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</si>
  <si>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</si>
  <si>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</si>
  <si>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</si>
  <si>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</si>
  <si>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</si>
  <si>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</si>
  <si>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</si>
  <si>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</si>
  <si>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</si>
  <si>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</si>
  <si>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</si>
  <si>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</si>
  <si>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</si>
  <si>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</si>
  <si>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</si>
  <si>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</si>
  <si>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</si>
  <si>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</si>
  <si>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</si>
  <si>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</si>
  <si>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</si>
  <si>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</si>
  <si>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</si>
  <si>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</si>
  <si>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</si>
  <si>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</si>
  <si>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</si>
  <si>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</si>
  <si>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</si>
  <si>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</si>
  <si>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</si>
  <si>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</si>
  <si>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</si>
  <si>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</si>
  <si>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</si>
  <si>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</si>
  <si>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</si>
  <si>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</si>
  <si>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</si>
  <si>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</si>
  <si>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</si>
  <si>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</si>
  <si>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</si>
  <si>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</si>
  <si>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</si>
  <si>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</si>
  <si>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</si>
  <si>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</si>
  <si>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</si>
  <si>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</si>
  <si>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</si>
  <si>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</si>
  <si>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</si>
  <si>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</si>
  <si>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</si>
  <si>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</si>
  <si>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</si>
  <si>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</si>
  <si>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</si>
  <si>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</si>
  <si>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</si>
  <si>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</si>
  <si>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</si>
  <si>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</si>
  <si>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</si>
  <si>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</si>
  <si>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</si>
  <si>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</si>
  <si>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</si>
  <si>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</si>
  <si>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</si>
  <si>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</si>
  <si>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</si>
  <si>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</si>
  <si>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</si>
  <si>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</si>
  <si>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</si>
  <si>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</si>
  <si>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</si>
  <si>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</si>
  <si>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</si>
  <si>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</si>
  <si>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</si>
  <si>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</si>
  <si>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</si>
  <si>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</si>
  <si>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</si>
  <si>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</si>
  <si>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</si>
  <si>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</si>
  <si>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</si>
  <si>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</si>
  <si>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</si>
  <si>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</si>
  <si>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</si>
  <si>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</si>
  <si>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</si>
  <si>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</si>
  <si>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</si>
  <si>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</si>
  <si>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</si>
  <si>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</si>
  <si>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</si>
  <si>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</si>
  <si>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</si>
  <si>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</si>
  <si>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</si>
  <si>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</si>
  <si>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</si>
  <si>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</si>
  <si>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</si>
  <si>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</si>
  <si>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</si>
  <si>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</si>
  <si>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</si>
  <si>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</si>
  <si>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</si>
  <si>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</si>
  <si>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</si>
  <si>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</si>
  <si>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</si>
  <si>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</si>
  <si>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</si>
  <si>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</si>
  <si>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</si>
  <si>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</si>
  <si>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</si>
  <si>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</si>
  <si>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</si>
  <si>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</si>
  <si>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</si>
  <si>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</si>
  <si>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</si>
  <si>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</si>
  <si>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</si>
  <si>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</si>
  <si>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</si>
  <si>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</si>
  <si>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</si>
  <si>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</si>
  <si>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</si>
  <si>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</si>
  <si>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</si>
  <si>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</si>
  <si>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</si>
  <si>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</si>
  <si>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</si>
  <si>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</si>
  <si>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</si>
  <si>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</si>
  <si>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</si>
  <si>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</si>
  <si>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</si>
  <si>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</si>
  <si>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</si>
  <si>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</si>
  <si>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</si>
  <si>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</si>
  <si>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</si>
  <si>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</si>
  <si>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</si>
  <si>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</si>
  <si>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</si>
  <si>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</si>
  <si>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</si>
  <si>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</si>
  <si>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</si>
  <si>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</si>
  <si>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</si>
  <si>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</si>
  <si>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</si>
  <si>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</si>
  <si>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</si>
  <si>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</si>
  <si>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</si>
  <si>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</si>
  <si>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</si>
  <si>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</si>
  <si>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</si>
  <si>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</si>
  <si>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</si>
  <si>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</si>
  <si>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</si>
  <si>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</si>
  <si>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</si>
  <si>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</si>
  <si>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</si>
  <si>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</si>
  <si>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</si>
  <si>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</si>
  <si>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</si>
  <si>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</si>
  <si>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</si>
  <si>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</si>
  <si>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</si>
  <si>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</si>
  <si>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</si>
  <si>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</si>
  <si>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</si>
  <si>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</si>
  <si>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</si>
  <si>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</si>
  <si>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</si>
  <si>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</si>
  <si>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</si>
  <si>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</si>
  <si>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</si>
  <si>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</si>
  <si>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</si>
  <si>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</si>
  <si>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</si>
  <si>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</si>
  <si>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</si>
  <si>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</si>
  <si>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</si>
  <si>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</si>
  <si>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</si>
  <si>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</si>
  <si>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</si>
  <si>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</si>
  <si>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</si>
  <si>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</si>
  <si>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</si>
  <si>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</si>
  <si>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</si>
  <si>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</si>
  <si>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</si>
  <si>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</si>
  <si>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</si>
  <si>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</si>
  <si>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</si>
  <si>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</si>
  <si>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</si>
  <si>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</si>
  <si>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</si>
  <si>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</si>
  <si>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</si>
  <si>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</si>
  <si>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</si>
  <si>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</si>
  <si>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</si>
  <si>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</si>
  <si>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</si>
  <si>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</si>
  <si>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</si>
  <si>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</si>
  <si>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</si>
  <si>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</si>
  <si>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</si>
  <si>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</si>
  <si>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</si>
  <si>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</si>
  <si>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</si>
  <si>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</si>
  <si>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</si>
  <si>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</si>
  <si>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</si>
  <si>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</si>
  <si>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</si>
  <si>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</si>
  <si>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</si>
  <si>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</si>
  <si>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</si>
  <si>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</si>
  <si>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</si>
  <si>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</si>
  <si>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</si>
  <si>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</si>
  <si>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</si>
  <si>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</si>
  <si>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</si>
  <si>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</si>
  <si>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</si>
  <si>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</si>
  <si>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</si>
  <si>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</si>
  <si>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</si>
  <si>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</si>
  <si>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</si>
  <si>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</si>
  <si>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</si>
  <si>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</si>
  <si>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</si>
  <si>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</si>
  <si>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</si>
  <si>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</si>
  <si>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</si>
  <si>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</si>
  <si>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</si>
  <si>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</si>
  <si>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</si>
  <si>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</si>
  <si>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</si>
  <si>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</si>
  <si>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</si>
  <si>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</si>
  <si>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</si>
  <si>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</si>
  <si>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</si>
  <si>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</si>
  <si>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</si>
  <si>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</si>
  <si>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</si>
  <si>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</si>
  <si>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</si>
  <si>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</si>
  <si>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</si>
  <si>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</si>
  <si>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</si>
  <si>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</si>
  <si>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</si>
  <si>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</si>
  <si>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</si>
  <si>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</si>
  <si>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</si>
  <si>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</si>
  <si>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</si>
  <si>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</si>
  <si>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</si>
  <si>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</si>
  <si>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</si>
  <si>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</si>
  <si>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</si>
  <si>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</si>
  <si>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</si>
  <si>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</si>
  <si>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</si>
  <si>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</si>
  <si>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</si>
  <si>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</si>
  <si>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</si>
  <si>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</si>
  <si>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</si>
  <si>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</si>
  <si>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</si>
  <si>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</si>
  <si>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</si>
  <si>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</si>
  <si>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</si>
  <si>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</si>
  <si>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</si>
  <si>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</si>
  <si>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</si>
  <si>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</si>
  <si>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</si>
  <si>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</si>
  <si>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</si>
  <si>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</si>
  <si>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</si>
  <si>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</si>
  <si>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</si>
  <si>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</si>
  <si>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</si>
  <si>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</si>
  <si>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</si>
  <si>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</si>
  <si>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</si>
  <si>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</si>
  <si>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</si>
  <si>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</si>
  <si>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</si>
  <si>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</si>
  <si>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</si>
  <si>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</si>
  <si>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</si>
  <si>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</si>
  <si>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</si>
  <si>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</si>
  <si>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</si>
  <si>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</si>
  <si>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</si>
  <si>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</si>
  <si>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</si>
  <si>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</si>
  <si>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</si>
  <si>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</si>
  <si>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</si>
  <si>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</si>
  <si>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</si>
  <si>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</si>
  <si>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</si>
  <si>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</si>
  <si>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</si>
  <si>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</si>
  <si>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</si>
  <si>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</si>
  <si>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</si>
  <si>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</si>
  <si>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</si>
  <si>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</si>
  <si>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</si>
  <si>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</si>
  <si>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</si>
  <si>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</si>
  <si>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</si>
  <si>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</si>
  <si>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</si>
  <si>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</si>
  <si>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</si>
  <si>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</si>
  <si>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</si>
  <si>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</si>
  <si>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</si>
  <si>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</si>
  <si>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</si>
  <si>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</si>
  <si>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</si>
  <si>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</si>
  <si>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</si>
  <si>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</si>
  <si>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</si>
  <si>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</si>
  <si>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</si>
  <si>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</si>
  <si>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</si>
  <si>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</si>
  <si>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</si>
  <si>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</si>
  <si>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</si>
  <si>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</si>
  <si>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</si>
  <si>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</si>
  <si>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</si>
  <si>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</si>
  <si>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</si>
  <si>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</si>
  <si>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</si>
  <si>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</si>
  <si>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</si>
  <si>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</si>
  <si>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</si>
  <si>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</si>
  <si>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</si>
  <si>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</si>
  <si>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</si>
  <si>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</si>
  <si>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</si>
  <si>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</si>
  <si>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</si>
  <si>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</si>
  <si>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</si>
  <si>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</si>
  <si>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</si>
  <si>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</si>
  <si>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</si>
  <si>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</si>
  <si>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</si>
  <si>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</si>
  <si>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</si>
  <si>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</si>
  <si>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</si>
  <si>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</si>
  <si>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</si>
  <si>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</si>
  <si>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</si>
  <si>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</si>
  <si>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</si>
  <si>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</si>
  <si>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</si>
  <si>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</si>
  <si>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</si>
  <si>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</si>
  <si>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</si>
  <si>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</si>
  <si>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</si>
  <si>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</si>
  <si>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</si>
  <si>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</si>
  <si>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</si>
  <si>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</si>
  <si>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</si>
  <si>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</si>
  <si>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</si>
  <si>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</si>
  <si>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</si>
  <si>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</si>
  <si>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</si>
  <si>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</si>
  <si>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</si>
  <si>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</si>
  <si>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</si>
  <si>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</si>
  <si>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</si>
  <si>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</si>
  <si>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</si>
  <si>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</si>
  <si>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</si>
  <si>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</si>
  <si>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</si>
  <si>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</si>
  <si>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</si>
  <si>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</si>
  <si>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</si>
  <si>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</si>
  <si>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</si>
  <si>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</si>
  <si>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</si>
  <si>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</si>
  <si>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</si>
  <si>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</si>
  <si>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</si>
  <si>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</si>
  <si>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</si>
  <si>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</si>
  <si>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</si>
  <si>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</si>
  <si>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</si>
  <si>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</si>
  <si>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</si>
  <si>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</si>
  <si>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</si>
  <si>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</si>
  <si>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</si>
  <si>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</si>
  <si>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</si>
  <si>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</si>
  <si>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</si>
  <si>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</si>
  <si>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</si>
  <si>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</si>
  <si>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</si>
  <si>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</si>
  <si>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</si>
  <si>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</si>
  <si>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</si>
  <si>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</si>
  <si>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</si>
  <si>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</si>
  <si>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</si>
  <si>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</si>
  <si>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</si>
  <si>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</si>
  <si>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</si>
  <si>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</si>
  <si>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</si>
  <si>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</si>
  <si>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</si>
  <si>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</si>
  <si>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</si>
  <si>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</si>
  <si>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</si>
  <si>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</si>
  <si>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</si>
  <si>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</si>
  <si>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</si>
  <si>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</si>
  <si>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</si>
  <si>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</si>
  <si>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</si>
  <si>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</si>
  <si>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</si>
  <si>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</si>
  <si>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</si>
  <si>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</si>
  <si>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</si>
  <si>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</si>
  <si>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</si>
  <si>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</si>
  <si>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</si>
  <si>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</si>
  <si>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</si>
  <si>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</si>
  <si>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</si>
  <si>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</si>
  <si>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</si>
  <si>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</si>
  <si>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</si>
  <si>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</si>
  <si>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</si>
  <si>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</si>
  <si>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</si>
  <si>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</si>
  <si>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</si>
  <si>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</si>
  <si>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</si>
  <si>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</si>
  <si>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</si>
  <si>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</si>
  <si>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</si>
  <si>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</si>
  <si>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</si>
  <si>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</si>
  <si>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</si>
  <si>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</si>
  <si>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</si>
  <si>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</si>
  <si>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</si>
  <si>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</si>
  <si>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</si>
  <si>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</si>
  <si>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</si>
  <si>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</si>
  <si>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</si>
  <si>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</si>
  <si>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</si>
  <si>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</si>
  <si>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</si>
  <si>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</si>
  <si>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</si>
  <si>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</si>
  <si>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</si>
  <si>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</si>
  <si>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</si>
  <si>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</si>
  <si>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</si>
  <si>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</si>
  <si>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</si>
  <si>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</si>
  <si>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</si>
  <si>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</si>
  <si>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</si>
  <si>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</si>
  <si>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</si>
  <si>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</si>
  <si>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</si>
  <si>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</si>
  <si>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</si>
  <si>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</si>
  <si>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</si>
  <si>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</si>
  <si>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</si>
  <si>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</si>
  <si>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</si>
  <si>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</si>
  <si>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</si>
  <si>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</si>
  <si>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</si>
  <si>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</si>
  <si>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</si>
  <si>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</si>
  <si>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</si>
  <si>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</si>
  <si>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</si>
  <si>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</si>
  <si>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</si>
  <si>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</si>
  <si>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</si>
  <si>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</si>
  <si>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</si>
  <si>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</si>
  <si>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</si>
  <si>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</si>
  <si>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</si>
  <si>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</si>
  <si>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</si>
  <si>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</si>
  <si>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</si>
  <si>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</si>
  <si>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</si>
  <si>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</si>
  <si>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</si>
  <si>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</si>
  <si>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</si>
  <si>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</si>
  <si>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</si>
  <si>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</si>
  <si>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</si>
  <si>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</si>
  <si>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</si>
  <si>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</si>
  <si>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</si>
  <si>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</si>
  <si>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</si>
  <si>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</si>
  <si>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</si>
  <si>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</si>
  <si>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</si>
  <si>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</si>
  <si>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</si>
  <si>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</si>
  <si>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</si>
  <si>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</si>
  <si>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</si>
  <si>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</si>
  <si>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</si>
  <si>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</si>
  <si>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</si>
  <si>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</si>
  <si>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</si>
  <si>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</si>
  <si>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</si>
  <si>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</si>
  <si>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</si>
  <si>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</si>
  <si>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</si>
  <si>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</si>
  <si>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</si>
  <si>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</si>
  <si>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</si>
  <si>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</si>
  <si>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</si>
  <si>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</si>
  <si>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</si>
  <si>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</si>
  <si>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</si>
  <si>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</si>
  <si>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</si>
  <si>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</si>
  <si>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</si>
  <si>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</si>
  <si>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</si>
  <si>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</si>
  <si>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</si>
  <si>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</si>
  <si>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</si>
  <si>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</si>
  <si>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</si>
  <si>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</si>
  <si>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</si>
  <si>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</si>
  <si>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</si>
  <si>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</si>
  <si>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</si>
  <si>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</si>
  <si>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</si>
  <si>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</si>
  <si>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</si>
  <si>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</si>
  <si>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</si>
  <si>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</si>
  <si>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</si>
  <si>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</si>
  <si>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</si>
  <si>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</si>
  <si>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</si>
  <si>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</si>
  <si>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</si>
  <si>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</si>
  <si>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</si>
  <si>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</si>
  <si>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</si>
  <si>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</si>
  <si>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</si>
  <si>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</si>
  <si>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</si>
  <si>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</si>
  <si>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</si>
  <si>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</si>
  <si>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</si>
  <si>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</si>
  <si>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</si>
  <si>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</si>
  <si>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</si>
  <si>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</si>
  <si>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</si>
  <si>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</si>
  <si>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</si>
  <si>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</si>
  <si>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</si>
  <si>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</si>
  <si>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</si>
  <si>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</si>
  <si>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</si>
  <si>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</si>
  <si>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</si>
  <si>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</si>
  <si>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</si>
  <si>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</si>
  <si>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</si>
  <si>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</si>
  <si>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</si>
  <si>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</si>
  <si>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</si>
  <si>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</si>
  <si>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</si>
  <si>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</si>
  <si>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</si>
  <si>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</si>
  <si>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</si>
  <si>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</si>
  <si>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</si>
  <si>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</si>
  <si>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</si>
  <si>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</si>
  <si>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</si>
  <si>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</si>
  <si>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</si>
  <si>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</si>
  <si>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</si>
  <si>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</si>
  <si>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</si>
  <si>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</si>
  <si>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</si>
  <si>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</si>
  <si>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</si>
  <si>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</si>
  <si>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</si>
  <si>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</si>
  <si>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</si>
  <si>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</si>
  <si>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</si>
  <si>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</si>
  <si>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</si>
  <si>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</si>
  <si>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</si>
  <si>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</si>
  <si>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</si>
  <si>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</si>
  <si>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</si>
  <si>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</si>
  <si>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</si>
  <si>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</si>
  <si>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</si>
  <si>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</si>
  <si>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</si>
  <si>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</si>
  <si>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</si>
  <si>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</si>
  <si>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</si>
  <si>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</si>
  <si>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</si>
  <si>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</si>
  <si>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</si>
  <si>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</si>
  <si>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</si>
  <si>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</si>
  <si>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</si>
  <si>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</si>
  <si>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</si>
  <si>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</si>
  <si>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</si>
  <si>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</si>
  <si>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</si>
  <si>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</si>
  <si>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</si>
  <si>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</si>
  <si>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</si>
  <si>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</si>
  <si>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</si>
  <si>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</si>
  <si>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</si>
  <si>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</si>
  <si>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</si>
  <si>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</si>
  <si>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</si>
  <si>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</si>
  <si>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</si>
  <si>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</si>
  <si>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</si>
  <si>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</si>
  <si>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</si>
  <si>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</si>
  <si>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</si>
  <si>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</si>
  <si>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</si>
  <si>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</si>
  <si>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</si>
  <si>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</si>
  <si>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</si>
  <si>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</si>
  <si>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</si>
  <si>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</si>
  <si>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</si>
  <si>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</si>
  <si>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</si>
  <si>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</si>
  <si>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</si>
  <si>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</si>
  <si>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</si>
  <si>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</si>
  <si>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</si>
  <si>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</si>
  <si>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</si>
  <si>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</si>
  <si>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</si>
  <si>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</si>
  <si>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</si>
  <si>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</si>
  <si>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</si>
  <si>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</si>
  <si>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</si>
  <si>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</si>
  <si>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</si>
  <si>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</si>
  <si>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</si>
  <si>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</si>
  <si>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</si>
  <si>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</si>
  <si>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</si>
  <si>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</si>
  <si>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</si>
  <si>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</si>
  <si>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</si>
  <si>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</si>
  <si>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</si>
  <si>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</si>
  <si>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</si>
  <si>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</si>
  <si>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</si>
  <si>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</si>
  <si>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</si>
  <si>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</si>
  <si>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</si>
  <si>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</si>
  <si>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</si>
  <si>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</si>
  <si>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</si>
  <si>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</si>
  <si>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</si>
  <si>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</si>
  <si>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</si>
  <si>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</si>
  <si>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</si>
  <si>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</si>
  <si>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</si>
  <si>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</si>
  <si>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</si>
  <si>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</si>
  <si>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</si>
  <si>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</si>
  <si>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</si>
  <si>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</si>
  <si>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</si>
  <si>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</si>
  <si>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</si>
  <si>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</si>
  <si>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</si>
  <si>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</si>
  <si>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</si>
  <si>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</si>
  <si>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</si>
  <si>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</si>
  <si>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</si>
  <si>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</si>
  <si>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</si>
  <si>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</si>
  <si>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</si>
  <si>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</si>
  <si>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</si>
  <si>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</si>
  <si>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</si>
  <si>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</si>
  <si>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</si>
  <si>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</si>
  <si>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</si>
  <si>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</si>
  <si>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</si>
  <si>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</si>
  <si>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</si>
  <si>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</si>
  <si>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</si>
  <si>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</si>
  <si>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</si>
  <si>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</si>
  <si>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</si>
  <si>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</si>
  <si>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</si>
  <si>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</si>
  <si>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</si>
  <si>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</si>
  <si>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</si>
  <si>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</si>
  <si>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</si>
  <si>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</si>
  <si>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</si>
  <si>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</si>
  <si>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</si>
  <si>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</si>
  <si>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</si>
  <si>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</si>
  <si>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</si>
  <si>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</si>
  <si>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</si>
  <si>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</si>
  <si>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</si>
  <si>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</si>
  <si>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</si>
  <si>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</si>
  <si>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</si>
  <si>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</si>
  <si>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</si>
  <si>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</si>
  <si>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</si>
  <si>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</si>
  <si>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</si>
  <si>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</si>
  <si>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</si>
  <si>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</si>
  <si>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</si>
  <si>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</si>
  <si>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</si>
  <si>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</si>
  <si>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</si>
  <si>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</si>
  <si>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</si>
  <si>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</si>
  <si>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</si>
  <si>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</si>
  <si>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</si>
  <si>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</si>
  <si>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</si>
  <si>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</si>
  <si>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</si>
  <si>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</si>
  <si>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</si>
  <si>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</si>
  <si>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</si>
  <si>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</si>
  <si>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</si>
  <si>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</si>
  <si>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</si>
  <si>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</si>
  <si>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</si>
  <si>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</si>
  <si>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</si>
  <si>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</si>
  <si>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</si>
  <si>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</si>
  <si>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</si>
  <si>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</si>
  <si>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</si>
  <si>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</si>
  <si>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</si>
  <si>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</si>
  <si>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</si>
  <si>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</si>
  <si>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</si>
  <si>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</si>
  <si>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</si>
  <si>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</si>
  <si>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</si>
  <si>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</si>
  <si>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</si>
  <si>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</si>
  <si>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</si>
  <si>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</si>
  <si>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</si>
  <si>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</si>
  <si>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</si>
  <si>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</si>
  <si>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</si>
  <si>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</si>
  <si>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</si>
  <si>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</si>
  <si>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</si>
  <si>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</si>
  <si>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</si>
  <si>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</si>
  <si>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</si>
  <si>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</si>
  <si>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</si>
  <si>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</si>
  <si>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</si>
  <si>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</si>
  <si>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</si>
  <si>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</si>
  <si>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</si>
  <si>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</si>
  <si>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</si>
  <si>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</si>
  <si>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</si>
  <si>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</si>
  <si>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</si>
  <si>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</si>
  <si>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</si>
  <si>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</si>
  <si>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</si>
  <si>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</si>
  <si>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</si>
  <si>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</si>
  <si>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</si>
  <si>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</si>
  <si>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</si>
  <si>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</si>
  <si>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</si>
  <si>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</si>
  <si>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</si>
  <si>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</si>
  <si>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</si>
  <si>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</si>
  <si>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</si>
  <si>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</si>
  <si>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</si>
  <si>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</si>
  <si>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</si>
  <si>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</si>
  <si>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</si>
  <si>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</si>
  <si>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</si>
  <si>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</si>
  <si>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</si>
  <si>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</si>
  <si>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</si>
  <si>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</si>
  <si>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</si>
  <si>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</si>
  <si>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</si>
  <si>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</si>
  <si>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</si>
  <si>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</si>
  <si>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</si>
  <si>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</si>
  <si>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</si>
  <si>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</si>
  <si>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</si>
  <si>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</si>
  <si>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</si>
  <si>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</si>
  <si>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</si>
  <si>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</si>
  <si>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</si>
  <si>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</si>
  <si>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</si>
  <si>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</si>
  <si>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</si>
  <si>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</si>
  <si>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</si>
  <si>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</si>
  <si>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</si>
  <si>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</si>
  <si>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</si>
  <si>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</si>
  <si>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</si>
  <si>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</si>
  <si>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</si>
  <si>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</si>
  <si>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</si>
  <si>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</si>
  <si>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</si>
  <si>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</si>
  <si>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</si>
  <si>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</si>
  <si>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</si>
  <si>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</si>
  <si>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</si>
  <si>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</si>
  <si>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</si>
  <si>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</si>
  <si>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</si>
  <si>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</si>
  <si>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</si>
  <si>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</si>
  <si>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</si>
  <si>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</si>
  <si>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</si>
  <si>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</si>
  <si>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</si>
  <si>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</si>
  <si>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</si>
  <si>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</si>
  <si>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</si>
  <si>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</si>
  <si>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</si>
  <si>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</si>
  <si>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</si>
  <si>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</si>
  <si>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</si>
  <si>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</si>
  <si>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</si>
  <si>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</si>
  <si>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</si>
  <si>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</si>
  <si>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</si>
  <si>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</si>
  <si>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</si>
  <si>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</si>
  <si>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</si>
  <si>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</si>
  <si>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</si>
  <si>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</si>
  <si>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</si>
  <si>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</si>
  <si>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</si>
  <si>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</si>
  <si>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</si>
  <si>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</si>
  <si>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</si>
  <si>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</si>
  <si>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</si>
  <si>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</si>
  <si>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</si>
  <si>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</si>
  <si>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</si>
  <si>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</si>
  <si>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</si>
  <si>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</si>
  <si>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</si>
  <si>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</si>
  <si>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</si>
  <si>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</si>
  <si>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</si>
  <si>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</si>
  <si>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</si>
  <si>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</si>
  <si>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</si>
  <si>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</si>
  <si>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</si>
  <si>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</si>
  <si>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</si>
  <si>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</si>
  <si>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</si>
  <si>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</si>
  <si>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</si>
  <si>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</si>
  <si>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</si>
  <si>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</si>
  <si>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</si>
  <si>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</si>
  <si>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</si>
  <si>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</si>
  <si>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</si>
  <si>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</si>
  <si>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</si>
  <si>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</si>
  <si>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</si>
  <si>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</si>
  <si>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</si>
  <si>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</si>
  <si>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</si>
  <si>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</si>
  <si>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</si>
  <si>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</si>
  <si>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</si>
  <si>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</si>
  <si>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</si>
  <si>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</si>
  <si>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</si>
  <si>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</si>
  <si>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</si>
  <si>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</si>
  <si>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</si>
  <si>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</si>
  <si>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</si>
  <si>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</si>
  <si>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</si>
  <si>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</si>
  <si>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</si>
  <si>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</si>
  <si>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</si>
  <si>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</si>
  <si>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</si>
  <si>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</si>
  <si>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</si>
  <si>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</si>
  <si>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</si>
  <si>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</si>
  <si>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</si>
  <si>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</si>
  <si>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</si>
  <si>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</si>
  <si>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</si>
  <si>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</si>
  <si>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</si>
  <si>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</si>
  <si>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</si>
  <si>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</si>
  <si>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</si>
  <si>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</si>
  <si>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</si>
  <si>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</si>
  <si>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</si>
  <si>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</si>
  <si>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</si>
  <si>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</si>
  <si>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</si>
  <si>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</si>
  <si>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</si>
  <si>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</si>
  <si>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</si>
  <si>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</si>
  <si>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</si>
  <si>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</si>
  <si>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</si>
  <si>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</si>
  <si>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</si>
  <si>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</si>
  <si>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</si>
  <si>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</si>
  <si>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</si>
  <si>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</si>
  <si>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</si>
  <si>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</si>
  <si>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</si>
  <si>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</si>
  <si>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</si>
  <si>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</si>
  <si>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</si>
  <si>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</si>
  <si>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</si>
  <si>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</si>
  <si>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</si>
  <si>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</si>
  <si>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</si>
  <si>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</si>
  <si>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</si>
  <si>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</si>
  <si>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</si>
  <si>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</si>
  <si>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</si>
  <si>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</si>
  <si>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</si>
  <si>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</si>
  <si>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</si>
  <si>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</si>
  <si>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</si>
  <si>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</si>
  <si>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</si>
  <si>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</si>
  <si>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</si>
  <si>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</si>
  <si>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</si>
  <si>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</si>
  <si>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</si>
  <si>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</si>
  <si>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</si>
  <si>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</si>
  <si>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</si>
  <si>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</si>
  <si>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</si>
  <si>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</si>
  <si>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</si>
  <si>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</si>
  <si>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</si>
  <si>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</si>
  <si>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</si>
  <si>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</si>
  <si>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</si>
  <si>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</si>
  <si>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</si>
  <si>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</si>
  <si>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</si>
  <si>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</si>
  <si>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</si>
  <si>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</si>
  <si>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</si>
  <si>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</si>
  <si>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</si>
  <si>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</si>
  <si>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</si>
  <si>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</si>
  <si>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</si>
  <si>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</si>
  <si>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</si>
  <si>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</si>
  <si>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</si>
  <si>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</si>
  <si>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</si>
  <si>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</si>
  <si>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</si>
  <si>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</si>
  <si>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</si>
  <si>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</si>
  <si>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</si>
  <si>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</si>
  <si>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</si>
  <si>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</si>
  <si>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</si>
  <si>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</si>
  <si>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</si>
  <si>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</si>
  <si>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</si>
  <si>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</si>
  <si>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</si>
  <si>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</si>
  <si>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</si>
  <si>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</si>
  <si>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</si>
  <si>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</si>
  <si>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</si>
  <si>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</si>
  <si>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</si>
  <si>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</si>
  <si>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</si>
  <si>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</si>
  <si>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</si>
  <si>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</si>
  <si>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</si>
  <si>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</si>
  <si>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</si>
  <si>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</si>
  <si>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</si>
  <si>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</si>
  <si>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</si>
  <si>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</si>
  <si>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</si>
  <si>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</si>
  <si>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</si>
  <si>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</si>
  <si>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</si>
  <si>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</si>
  <si>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</si>
  <si>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</si>
  <si>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</si>
  <si>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</si>
  <si>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</si>
  <si>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</si>
  <si>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</si>
  <si>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</si>
  <si>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</si>
  <si>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</si>
  <si>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</si>
  <si>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</si>
  <si>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</si>
  <si>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</si>
  <si>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</si>
  <si>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</si>
  <si>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</si>
  <si>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</si>
  <si>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</si>
  <si>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</si>
  <si>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</si>
  <si>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</si>
  <si>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</si>
  <si>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</si>
  <si>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</si>
  <si>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</si>
  <si>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</si>
  <si>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</si>
  <si>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</si>
  <si>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</si>
  <si>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</si>
  <si>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</si>
  <si>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</si>
  <si>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</si>
  <si>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</si>
  <si>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</si>
  <si>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</si>
  <si>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</si>
  <si>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</si>
  <si>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</si>
  <si>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</si>
  <si>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</si>
  <si>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</si>
  <si>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</si>
  <si>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</si>
  <si>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</si>
  <si>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</si>
  <si>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</si>
  <si>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</si>
  <si>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</si>
  <si>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</si>
  <si>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</si>
  <si>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</si>
  <si>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</si>
  <si>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</si>
  <si>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</si>
  <si>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</si>
  <si>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</si>
  <si>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</si>
  <si>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</si>
  <si>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</si>
  <si>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</si>
  <si>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</si>
  <si>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</si>
  <si>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</si>
  <si>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</si>
  <si>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</si>
  <si>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</si>
  <si>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</si>
  <si>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</si>
  <si>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</si>
  <si>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</si>
  <si>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</si>
  <si>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</si>
  <si>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</si>
  <si>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</si>
  <si>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</si>
  <si>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</si>
  <si>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</si>
  <si>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</si>
  <si>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</si>
  <si>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</si>
  <si>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</si>
  <si>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</si>
  <si>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</si>
  <si>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</si>
  <si>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</si>
  <si>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</si>
  <si>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</si>
  <si>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</si>
  <si>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</si>
  <si>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</si>
  <si>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</si>
  <si>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</si>
  <si>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</si>
  <si>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</si>
  <si>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</si>
  <si>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</si>
  <si>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</si>
  <si>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</si>
  <si>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</si>
  <si>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</si>
  <si>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</si>
  <si>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</si>
  <si>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</si>
  <si>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</si>
  <si>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</si>
  <si>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</si>
  <si>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</si>
  <si>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</si>
  <si>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</si>
  <si>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</si>
  <si>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</si>
  <si>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</si>
  <si>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</si>
  <si>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</si>
  <si>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</si>
  <si>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</si>
  <si>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</si>
  <si>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</si>
  <si>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</si>
  <si>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</si>
  <si>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</si>
  <si>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</si>
  <si>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</si>
  <si>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</si>
  <si>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</si>
  <si>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</si>
  <si>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</si>
  <si>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</si>
  <si>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</si>
  <si>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</si>
  <si>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</si>
  <si>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</si>
  <si>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</si>
  <si>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</si>
  <si>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</si>
  <si>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</si>
  <si>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</si>
  <si>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</si>
  <si>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</si>
  <si>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</si>
  <si>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</si>
  <si>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</si>
  <si>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</si>
  <si>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</si>
  <si>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</si>
  <si>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</si>
  <si>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</si>
  <si>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</si>
  <si>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</si>
  <si>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</si>
  <si>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</si>
  <si>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</si>
  <si>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</si>
  <si>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</si>
  <si>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</si>
  <si>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</si>
  <si>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</si>
  <si>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</si>
  <si>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</si>
  <si>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</si>
  <si>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</si>
  <si>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</si>
  <si>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</si>
  <si>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</si>
  <si>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</si>
  <si>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</si>
  <si>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</si>
  <si>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</si>
  <si>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</si>
  <si>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</si>
  <si>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</si>
  <si>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</si>
  <si>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</si>
  <si>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</si>
  <si>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</si>
  <si>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</si>
  <si>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</si>
  <si>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</si>
  <si>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</si>
  <si>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</si>
  <si>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</si>
  <si>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</si>
  <si>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</si>
  <si>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</si>
  <si>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</si>
  <si>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</si>
  <si>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</si>
  <si>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</si>
  <si>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</si>
  <si>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</si>
  <si>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</si>
  <si>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</si>
  <si>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</si>
  <si>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</si>
  <si>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</si>
  <si>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</si>
  <si>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</si>
  <si>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</si>
  <si>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</si>
  <si>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</si>
  <si>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</si>
  <si>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</si>
  <si>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</si>
  <si>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</si>
  <si>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</si>
  <si>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</si>
  <si>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</si>
  <si>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</si>
  <si>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</si>
  <si>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</si>
  <si>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</si>
  <si>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</si>
  <si>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</si>
  <si>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</si>
  <si>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</si>
  <si>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</si>
  <si>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</si>
  <si>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</si>
  <si>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</si>
  <si>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</si>
  <si>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</si>
  <si>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</si>
  <si>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</si>
  <si>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</si>
  <si>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</si>
  <si>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</si>
  <si>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</si>
  <si>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</si>
  <si>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</si>
  <si>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</si>
  <si>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</si>
  <si>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</si>
  <si>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</si>
  <si>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</si>
  <si>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</si>
  <si>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</si>
  <si>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</si>
  <si>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</si>
  <si>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</si>
  <si>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</si>
  <si>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</si>
  <si>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</si>
  <si>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</si>
  <si>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</si>
  <si>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</si>
  <si>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</si>
  <si>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</si>
  <si>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</si>
  <si>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</si>
  <si>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</si>
  <si>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</si>
  <si>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</si>
  <si>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</si>
  <si>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</si>
  <si>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</si>
  <si>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</si>
  <si>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</si>
  <si>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</si>
  <si>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</si>
  <si>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</si>
  <si>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</si>
  <si>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</si>
  <si>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</si>
  <si>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</si>
  <si>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</si>
  <si>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</si>
  <si>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</si>
  <si>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</si>
  <si>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</si>
  <si>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</si>
  <si>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</si>
  <si>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</si>
  <si>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</si>
  <si>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</si>
  <si>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</si>
  <si>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</si>
  <si>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</si>
  <si>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</si>
  <si>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</si>
  <si>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</si>
  <si>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</si>
  <si>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</si>
  <si>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</si>
  <si>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</si>
  <si>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</si>
  <si>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</si>
  <si>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</si>
  <si>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</si>
  <si>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</si>
  <si>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</si>
  <si>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</si>
  <si>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</si>
  <si>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</si>
  <si>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</si>
  <si>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</si>
  <si>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</si>
  <si>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</si>
  <si>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</si>
  <si>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</si>
  <si>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</si>
  <si>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</si>
  <si>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</si>
  <si>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</si>
  <si>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</si>
  <si>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</si>
  <si>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</si>
  <si>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</si>
  <si>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</si>
  <si>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</si>
  <si>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</si>
  <si>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</si>
  <si>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</si>
  <si>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</si>
  <si>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</si>
  <si>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</si>
  <si>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</si>
  <si>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</si>
  <si>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</si>
  <si>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</si>
  <si>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</si>
  <si>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</si>
  <si>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</si>
  <si>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</si>
  <si>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</si>
  <si>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</si>
  <si>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</si>
  <si>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</si>
  <si>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</si>
  <si>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</si>
  <si>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</si>
  <si>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</si>
  <si>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</si>
  <si>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</si>
  <si>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</si>
  <si>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</si>
  <si>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</si>
  <si>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</si>
  <si>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</si>
  <si>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</si>
  <si>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</si>
  <si>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</si>
  <si>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</si>
  <si>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</si>
  <si>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</si>
  <si>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</si>
  <si>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</si>
  <si>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</si>
  <si>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</si>
  <si>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</si>
  <si>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</si>
  <si>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</si>
  <si>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</si>
  <si>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</si>
  <si>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</si>
  <si>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</si>
  <si>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</si>
  <si>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</si>
  <si>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</si>
  <si>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</si>
  <si>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</si>
  <si>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</si>
  <si>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</si>
  <si>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</si>
  <si>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</si>
  <si>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</si>
  <si>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</si>
  <si>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</si>
  <si>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</si>
  <si>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</si>
  <si>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</si>
  <si>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</si>
  <si>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</si>
  <si>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</si>
  <si>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</si>
  <si>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</si>
  <si>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</si>
  <si>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</si>
  <si>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</si>
  <si>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</si>
  <si>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</si>
  <si>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</si>
  <si>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</si>
  <si>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</si>
  <si>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</si>
  <si>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</si>
  <si>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</si>
  <si>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</si>
  <si>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</si>
  <si>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</si>
  <si>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</si>
  <si>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</si>
  <si>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</si>
  <si>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</si>
  <si>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</si>
  <si>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</si>
  <si>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</si>
  <si>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</si>
  <si>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</si>
  <si>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</si>
  <si>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</si>
  <si>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</si>
  <si>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</si>
  <si>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</si>
  <si>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</si>
  <si>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</si>
  <si>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</si>
  <si>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</si>
  <si>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</si>
  <si>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</si>
  <si>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</si>
  <si>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</si>
  <si>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</si>
  <si>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</si>
  <si>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</si>
  <si>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</si>
  <si>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</si>
  <si>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</si>
  <si>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</si>
  <si>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</si>
  <si>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</si>
  <si>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</si>
  <si>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</si>
  <si>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</si>
  <si>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</si>
  <si>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</si>
  <si>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</si>
  <si>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</si>
  <si>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</si>
  <si>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</si>
  <si>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</si>
  <si>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</si>
  <si>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</si>
  <si>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</si>
  <si>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</si>
  <si>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</si>
  <si>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</si>
  <si>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</si>
  <si>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</si>
  <si>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</si>
  <si>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</si>
  <si>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</si>
  <si>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</si>
  <si>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</si>
  <si>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</si>
  <si>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</si>
  <si>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</si>
  <si>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</si>
  <si>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</si>
  <si>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</si>
  <si>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</si>
  <si>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</si>
  <si>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</si>
  <si>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</si>
  <si>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</si>
  <si>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</si>
  <si>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</si>
  <si>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</si>
  <si>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</si>
  <si>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</si>
  <si>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</si>
  <si>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</si>
  <si>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</si>
  <si>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</si>
  <si>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</si>
  <si>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</si>
  <si>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</si>
  <si>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</si>
  <si>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</si>
  <si>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</si>
  <si>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</si>
  <si>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</si>
  <si>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</si>
  <si>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</si>
  <si>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</si>
  <si>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</si>
  <si>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</si>
  <si>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</si>
  <si>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</si>
  <si>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</si>
  <si>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</si>
  <si>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</si>
  <si>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</si>
  <si>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</si>
  <si>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</si>
  <si>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</si>
  <si>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</si>
  <si>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</si>
  <si>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</si>
  <si>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</si>
  <si>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</si>
  <si>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</si>
  <si>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</si>
  <si>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</si>
  <si>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</si>
  <si>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</si>
  <si>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</si>
  <si>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</si>
  <si>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</si>
  <si>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</si>
  <si>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</si>
  <si>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</si>
  <si>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</si>
  <si>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</si>
  <si>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</si>
  <si>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</si>
  <si>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</si>
  <si>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</si>
  <si>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</si>
  <si>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</si>
  <si>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</si>
  <si>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</si>
  <si>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</si>
  <si>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</si>
  <si>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</si>
  <si>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</si>
  <si>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</si>
  <si>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</si>
  <si>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</si>
  <si>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</si>
  <si>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</si>
  <si>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</si>
  <si>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</si>
  <si>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</si>
  <si>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</si>
  <si>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</si>
  <si>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</si>
  <si>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</si>
  <si>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</si>
  <si>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</si>
  <si>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</si>
  <si>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</si>
  <si>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</si>
  <si>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</si>
  <si>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</si>
  <si>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</si>
  <si>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</si>
  <si>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</si>
  <si>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</si>
  <si>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</si>
  <si>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</si>
  <si>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</si>
  <si>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</si>
  <si>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</si>
  <si>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</si>
  <si>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</si>
  <si>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</si>
  <si>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</si>
  <si>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</si>
  <si>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</si>
  <si>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</si>
  <si>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</si>
  <si>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</si>
  <si>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</si>
  <si>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</si>
  <si>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</si>
  <si>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</si>
  <si>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</si>
  <si>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</si>
  <si>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</si>
  <si>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</si>
  <si>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</si>
  <si>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</si>
  <si>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</si>
  <si>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</si>
  <si>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</si>
  <si>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</si>
  <si>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</si>
  <si>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</si>
  <si>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</si>
  <si>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</si>
  <si>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</si>
  <si>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</si>
  <si>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</si>
  <si>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</si>
  <si>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</si>
  <si>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</si>
  <si>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</si>
  <si>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</si>
  <si>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</si>
  <si>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</si>
  <si>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</si>
  <si>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</si>
  <si>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</si>
  <si>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</si>
  <si>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</si>
  <si>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</si>
  <si>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</si>
  <si>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</si>
  <si>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</si>
  <si>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</si>
  <si>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</si>
  <si>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</si>
  <si>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</si>
  <si>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</si>
  <si>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</si>
  <si>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</si>
  <si>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</si>
  <si>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</si>
  <si>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</si>
  <si>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</si>
  <si>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</si>
  <si>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</si>
  <si>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</si>
  <si>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</si>
  <si>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</si>
  <si>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</si>
  <si>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</si>
  <si>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</si>
  <si>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</si>
  <si>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</si>
  <si>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</si>
  <si>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</si>
  <si>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</si>
  <si>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</si>
  <si>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</si>
  <si>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</si>
  <si>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</si>
  <si>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</si>
  <si>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</si>
  <si>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</si>
  <si>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</si>
  <si>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</si>
  <si>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</si>
  <si>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</si>
  <si>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</si>
  <si>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</si>
  <si>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</si>
  <si>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</si>
  <si>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</si>
  <si>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</si>
  <si>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</si>
  <si>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</si>
  <si>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</si>
  <si>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</si>
  <si>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</si>
  <si>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</si>
  <si>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</si>
  <si>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</si>
  <si>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</si>
  <si>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</si>
  <si>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</si>
  <si>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</si>
  <si>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</si>
  <si>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</si>
  <si>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</si>
  <si>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</si>
  <si>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</si>
  <si>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</si>
  <si>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</si>
  <si>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</si>
  <si>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</si>
  <si>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</si>
  <si>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</si>
  <si>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</si>
  <si>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</si>
  <si>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</si>
  <si>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</si>
  <si>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</si>
  <si>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</si>
  <si>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</si>
  <si>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</si>
  <si>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</si>
  <si>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</si>
  <si>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</si>
  <si>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</si>
  <si>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</si>
  <si>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</si>
  <si>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</si>
  <si>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</si>
  <si>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</si>
  <si>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</si>
  <si>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</si>
  <si>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</si>
  <si>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</si>
  <si>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</si>
  <si>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</si>
  <si>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</si>
  <si>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</si>
  <si>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</si>
  <si>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</si>
  <si>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</si>
  <si>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</si>
  <si>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</si>
  <si>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</si>
  <si>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</si>
  <si>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</si>
  <si>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</si>
  <si>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</si>
  <si>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</si>
  <si>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</si>
  <si>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</si>
  <si>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</si>
  <si>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</si>
  <si>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</si>
  <si>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</si>
  <si>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</si>
  <si>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</si>
  <si>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</si>
  <si>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</si>
  <si>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</si>
  <si>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</si>
  <si>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</si>
  <si>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</si>
  <si>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</si>
  <si>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</si>
  <si>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</si>
  <si>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</si>
  <si>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</si>
  <si>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</si>
  <si>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</si>
  <si>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</si>
  <si>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</si>
  <si>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</si>
  <si>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</si>
  <si>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</si>
  <si>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</si>
  <si>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</si>
  <si>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</si>
  <si>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</si>
  <si>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</si>
  <si>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</si>
  <si>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</si>
  <si>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</si>
  <si>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</si>
  <si>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</si>
  <si>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</si>
  <si>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</si>
  <si>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</si>
  <si>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</si>
  <si>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</si>
  <si>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</si>
  <si>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</si>
  <si>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</si>
  <si>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</si>
  <si>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</si>
  <si>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</si>
  <si>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</si>
  <si>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</si>
  <si>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</si>
  <si>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</si>
  <si>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</si>
  <si>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</si>
  <si>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</si>
  <si>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</si>
  <si>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</si>
  <si>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</si>
  <si>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</si>
  <si>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</si>
  <si>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</si>
  <si>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</si>
  <si>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</si>
  <si>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</si>
  <si>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</si>
  <si>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</si>
  <si>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</si>
  <si>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</si>
  <si>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</si>
  <si>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</si>
  <si>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</si>
  <si>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</si>
  <si>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</si>
  <si>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</si>
  <si>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</si>
  <si>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</si>
  <si>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</si>
  <si>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</si>
  <si>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</si>
  <si>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</si>
  <si>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</si>
  <si>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</si>
  <si>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</si>
  <si>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</si>
  <si>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</si>
  <si>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</si>
  <si>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</si>
  <si>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</si>
  <si>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</si>
  <si>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</si>
  <si>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</si>
  <si>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</si>
  <si>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</si>
  <si>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</si>
  <si>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</si>
  <si>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</si>
  <si>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</si>
  <si>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</si>
  <si>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</si>
  <si>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</si>
  <si>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</si>
  <si>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</si>
  <si>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</si>
  <si>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</si>
  <si>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</si>
  <si>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</si>
  <si>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</si>
  <si>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</si>
  <si>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</si>
  <si>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</si>
  <si>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</si>
  <si>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</si>
  <si>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</si>
  <si>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</si>
  <si>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</si>
  <si>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</si>
  <si>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</si>
  <si>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</si>
  <si>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</si>
  <si>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</si>
  <si>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</si>
  <si>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</si>
  <si>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</si>
  <si>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</si>
  <si>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</si>
  <si>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</si>
  <si>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</si>
  <si>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</si>
  <si>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</si>
  <si>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</si>
  <si>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</si>
  <si>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</si>
  <si>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</si>
  <si>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</si>
  <si>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</si>
  <si>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</si>
  <si>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</si>
  <si>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</si>
  <si>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</si>
  <si>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</si>
  <si>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</si>
  <si>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</si>
  <si>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</si>
  <si>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</si>
  <si>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</si>
  <si>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</si>
  <si>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</si>
  <si>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</si>
  <si>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</si>
  <si>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</si>
  <si>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</si>
  <si>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</si>
  <si>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</si>
  <si>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</si>
  <si>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</si>
  <si>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</si>
  <si>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</si>
  <si>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</si>
  <si>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</si>
  <si>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</si>
  <si>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</si>
  <si>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</si>
  <si>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</si>
  <si>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</si>
  <si>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</si>
  <si>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</si>
  <si>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</si>
  <si>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</si>
  <si>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</si>
  <si>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</si>
  <si>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</si>
  <si>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</si>
  <si>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</si>
  <si>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</si>
  <si>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</si>
  <si>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</si>
  <si>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</si>
  <si>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</si>
  <si>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</si>
  <si>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</si>
  <si>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</si>
  <si>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</si>
  <si>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</si>
  <si>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</si>
  <si>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</si>
  <si>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</si>
  <si>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</si>
  <si>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</si>
  <si>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</si>
  <si>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</si>
  <si>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</si>
  <si>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</si>
  <si>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</si>
  <si>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</si>
  <si>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</si>
  <si>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</si>
  <si>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</si>
  <si>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</si>
  <si>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</si>
  <si>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</si>
  <si>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</si>
  <si>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</si>
  <si>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</si>
  <si>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</si>
  <si>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</si>
  <si>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</si>
  <si>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</si>
  <si>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</si>
  <si>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</si>
  <si>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</si>
  <si>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</si>
  <si>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</si>
  <si>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</si>
  <si>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</si>
  <si>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</si>
  <si>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</si>
  <si>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</si>
  <si>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</si>
  <si>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</si>
  <si>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</si>
  <si>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</si>
  <si>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</si>
  <si>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</si>
  <si>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</si>
  <si>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</si>
  <si>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</si>
  <si>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</si>
  <si>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</si>
  <si>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</si>
  <si>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</si>
  <si>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</si>
  <si>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</si>
  <si>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</si>
  <si>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</si>
  <si>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</si>
  <si>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</si>
  <si>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</si>
  <si>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</si>
  <si>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</si>
  <si>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</si>
  <si>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</si>
  <si>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</si>
  <si>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</si>
  <si>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</si>
  <si>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</si>
  <si>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</si>
  <si>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</si>
  <si>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</si>
  <si>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</si>
  <si>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</si>
  <si>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</si>
  <si>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</si>
  <si>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</si>
  <si>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</si>
  <si>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</si>
  <si>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</si>
  <si>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</si>
  <si>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</si>
  <si>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</si>
  <si>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</si>
  <si>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</si>
  <si>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</si>
  <si>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</si>
  <si>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</si>
  <si>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</si>
  <si>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</si>
  <si>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</si>
  <si>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</si>
  <si>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</si>
  <si>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</si>
  <si>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</si>
  <si>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</si>
  <si>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</si>
  <si>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</si>
  <si>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</si>
  <si>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</si>
  <si>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</si>
  <si>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</si>
  <si>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</si>
  <si>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</si>
  <si>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</si>
  <si>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</si>
  <si>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</si>
  <si>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</si>
  <si>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</si>
  <si>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</si>
  <si>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</si>
  <si>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</si>
  <si>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</si>
  <si>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</si>
  <si>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</si>
  <si>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</si>
  <si>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</si>
  <si>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</si>
  <si>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</si>
  <si>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</si>
  <si>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</si>
  <si>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</si>
  <si>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</si>
  <si>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</si>
  <si>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</si>
  <si>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</si>
  <si>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</si>
  <si>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</si>
  <si>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</si>
  <si>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</si>
  <si>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</si>
  <si>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</si>
  <si>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</si>
  <si>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</si>
  <si>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</si>
  <si>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</si>
  <si>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</si>
  <si>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</si>
  <si>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</si>
  <si>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</si>
  <si>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</si>
  <si>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</si>
  <si>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</si>
  <si>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</si>
  <si>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</si>
  <si>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</si>
  <si>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</si>
  <si>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</si>
  <si>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</si>
  <si>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</si>
  <si>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</si>
  <si>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</si>
  <si>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</si>
  <si>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</si>
  <si>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</si>
  <si>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</si>
  <si>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</si>
  <si>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</si>
  <si>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</si>
  <si>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</si>
  <si>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</si>
  <si>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</si>
  <si>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</si>
  <si>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</si>
  <si>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</si>
  <si>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</si>
  <si>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</si>
  <si>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</si>
  <si>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</si>
  <si>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</si>
  <si>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</si>
  <si>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</si>
  <si>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</si>
  <si>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</si>
  <si>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</si>
  <si>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</si>
  <si>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</si>
  <si>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</si>
  <si>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</si>
  <si>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</si>
  <si>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</si>
  <si>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</si>
  <si>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</si>
  <si>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</si>
  <si>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</si>
  <si>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</si>
  <si>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</si>
  <si>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</si>
  <si>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</si>
  <si>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</si>
  <si>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</si>
  <si>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</si>
  <si>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</si>
  <si>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</si>
  <si>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</si>
  <si>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</si>
  <si>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</si>
  <si>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</si>
  <si>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</si>
  <si>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</si>
  <si>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</si>
  <si>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</si>
  <si>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</si>
  <si>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</si>
  <si>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</si>
  <si>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</si>
  <si>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</si>
  <si>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</si>
  <si>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</si>
  <si>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</si>
  <si>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</si>
  <si>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</si>
  <si>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</si>
  <si>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</si>
  <si>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</si>
  <si>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</si>
  <si>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</si>
  <si>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</si>
  <si>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</si>
  <si>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</si>
  <si>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</si>
  <si>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</si>
  <si>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</si>
  <si>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</si>
  <si>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</si>
  <si>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</si>
  <si>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</si>
  <si>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</si>
  <si>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</si>
  <si>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</si>
  <si>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</si>
  <si>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</si>
  <si>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</si>
  <si>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</si>
  <si>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</si>
  <si>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</si>
  <si>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</si>
  <si>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</si>
  <si>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</si>
  <si>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</si>
  <si>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</si>
  <si>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</si>
  <si>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</si>
  <si>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</si>
  <si>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</si>
  <si>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</si>
  <si>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</si>
  <si>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</si>
  <si>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</si>
  <si>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</si>
  <si>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</si>
  <si>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</si>
  <si>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</si>
  <si>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</si>
  <si>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</si>
  <si>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</si>
  <si>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</si>
  <si>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</si>
  <si>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</si>
  <si>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</si>
  <si>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</si>
  <si>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</si>
  <si>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</si>
  <si>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</si>
  <si>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</si>
  <si>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</si>
  <si>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</si>
  <si>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</si>
  <si>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</si>
  <si>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</si>
  <si>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</si>
  <si>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</si>
  <si>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</si>
  <si>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</si>
  <si>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</si>
  <si>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</si>
  <si>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</si>
  <si>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</si>
  <si>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</si>
  <si>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</si>
  <si>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</si>
  <si>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</si>
  <si>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</si>
  <si>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</si>
  <si>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</si>
  <si>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</si>
  <si>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</si>
  <si>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</si>
  <si>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</si>
  <si>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</si>
  <si>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</si>
  <si>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</si>
  <si>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</si>
  <si>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</si>
  <si>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</si>
  <si>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</si>
  <si>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</si>
  <si>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</si>
  <si>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</si>
  <si>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</si>
  <si>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</si>
  <si>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</si>
  <si>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</si>
  <si>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</si>
  <si>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</si>
  <si>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</si>
  <si>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</si>
  <si>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</si>
  <si>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</si>
  <si>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</si>
  <si>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</si>
  <si>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</si>
  <si>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</si>
  <si>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</si>
  <si>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</si>
  <si>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</si>
  <si>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</si>
  <si>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</si>
  <si>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</si>
  <si>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</si>
  <si>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</si>
  <si>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</si>
  <si>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</si>
  <si>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</si>
  <si>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</si>
  <si>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</si>
  <si>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</si>
  <si>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</si>
  <si>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</si>
  <si>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</si>
  <si>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</si>
  <si>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</si>
  <si>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</si>
  <si>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</si>
  <si>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</si>
  <si>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</si>
  <si>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</si>
  <si>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</si>
  <si>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</si>
  <si>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</si>
  <si>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</si>
  <si>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</si>
  <si>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</si>
  <si>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</si>
  <si>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</si>
  <si>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</si>
  <si>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</si>
  <si>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</si>
  <si>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</si>
  <si>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</si>
  <si>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</si>
  <si>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</si>
  <si>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</si>
  <si>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</si>
  <si>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</si>
  <si>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</si>
  <si>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</si>
  <si>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</si>
  <si>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</si>
  <si>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</si>
  <si>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</si>
  <si>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</si>
  <si>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</si>
  <si>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</si>
  <si>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</si>
  <si>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</si>
  <si>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</si>
  <si>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</si>
  <si>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</si>
  <si>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</si>
  <si>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</si>
  <si>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</si>
  <si>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</si>
  <si>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</si>
  <si>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</si>
  <si>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</si>
  <si>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</si>
  <si>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</si>
  <si>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</si>
  <si>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</si>
  <si>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</si>
  <si>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</si>
  <si>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</si>
  <si>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</si>
  <si>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</si>
  <si>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</si>
  <si>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</si>
  <si>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</si>
  <si>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</si>
  <si>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</si>
  <si>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</si>
  <si>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</si>
  <si>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</si>
  <si>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</si>
  <si>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</si>
  <si>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</si>
  <si>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</si>
  <si>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</si>
  <si>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</si>
  <si>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</si>
  <si>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</si>
  <si>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</si>
  <si>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</si>
  <si>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</si>
  <si>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</si>
  <si>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</si>
  <si>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</si>
  <si>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</si>
  <si>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</si>
  <si>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</si>
  <si>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</si>
  <si>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</si>
  <si>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</si>
  <si>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</si>
  <si>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</si>
  <si>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</si>
  <si>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</si>
  <si>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</si>
  <si>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</si>
  <si>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</si>
  <si>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</si>
  <si>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</si>
  <si>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</si>
  <si>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</si>
  <si>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</si>
  <si>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</si>
  <si>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</si>
  <si>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</si>
  <si>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</si>
  <si>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</si>
  <si>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</si>
  <si>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</si>
  <si>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</si>
  <si>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</si>
  <si>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</si>
  <si>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</si>
  <si>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</si>
  <si>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</si>
  <si>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</si>
  <si>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</si>
  <si>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</si>
  <si>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</si>
  <si>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</si>
  <si>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</si>
  <si>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</si>
  <si>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</si>
  <si>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</si>
  <si>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</si>
  <si>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</si>
  <si>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</si>
  <si>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</si>
  <si>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</si>
  <si>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</si>
  <si>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</si>
  <si>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</si>
  <si>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</si>
  <si>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</si>
  <si>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</si>
  <si>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</si>
  <si>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</si>
  <si>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</si>
  <si>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</si>
  <si>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</si>
  <si>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</si>
  <si>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</si>
  <si>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</si>
  <si>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</si>
  <si>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</si>
  <si>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</si>
  <si>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</si>
  <si>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</si>
  <si>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</si>
  <si>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</si>
  <si>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</si>
  <si>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</si>
  <si>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</si>
  <si>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</si>
  <si>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</si>
  <si>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</si>
  <si>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</si>
  <si>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</si>
  <si>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</si>
  <si>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</si>
  <si>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</si>
  <si>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</si>
  <si>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</si>
  <si>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</si>
  <si>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</si>
  <si>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</si>
  <si>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</si>
  <si>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</si>
  <si>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</si>
  <si>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</si>
  <si>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</si>
  <si>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</si>
  <si>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</si>
  <si>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</si>
  <si>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</si>
  <si>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</si>
  <si>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</si>
  <si>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</si>
  <si>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</si>
  <si>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</si>
  <si>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</si>
  <si>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</si>
  <si>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</si>
  <si>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</si>
  <si>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</si>
  <si>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</si>
  <si>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</si>
  <si>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</si>
  <si>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</si>
  <si>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</si>
  <si>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</si>
  <si>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</si>
  <si>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</si>
  <si>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</si>
  <si>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</si>
  <si>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</si>
  <si>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</si>
  <si>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</si>
  <si>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</si>
  <si>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</si>
  <si>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</si>
  <si>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</si>
  <si>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</si>
  <si>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</si>
  <si>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</si>
  <si>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</si>
  <si>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</si>
  <si>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</si>
  <si>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</si>
  <si>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</si>
  <si>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</si>
  <si>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</si>
  <si>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</si>
  <si>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</si>
  <si>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</si>
  <si>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</si>
  <si>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</si>
  <si>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</si>
  <si>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</si>
  <si>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</si>
  <si>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</si>
  <si>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</si>
  <si>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</si>
  <si>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</si>
  <si>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</si>
  <si>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</si>
  <si>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</si>
  <si>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</si>
  <si>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</si>
  <si>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</si>
  <si>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</si>
  <si>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</si>
  <si>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</si>
  <si>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</si>
  <si>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</si>
  <si>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</si>
  <si>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</si>
  <si>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</si>
  <si>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</si>
  <si>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</si>
  <si>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</si>
  <si>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</si>
  <si>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</si>
  <si>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</si>
  <si>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</si>
  <si>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</si>
  <si>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</si>
  <si>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</si>
  <si>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</si>
  <si>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</si>
  <si>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</si>
  <si>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</si>
  <si>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</si>
  <si>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</si>
  <si>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</si>
  <si>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</si>
  <si>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</si>
  <si>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</si>
  <si>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</si>
  <si>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</si>
  <si>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</si>
  <si>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</si>
  <si>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</si>
  <si>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</si>
  <si>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</si>
  <si>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</si>
  <si>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</si>
  <si>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</si>
  <si>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</si>
  <si>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</si>
  <si>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</si>
  <si>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</si>
  <si>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</si>
  <si>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</si>
  <si>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</si>
  <si>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</si>
  <si>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</si>
  <si>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</si>
  <si>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</si>
  <si>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</si>
  <si>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</si>
  <si>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</si>
  <si>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</si>
  <si>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</si>
  <si>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</si>
  <si>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</si>
  <si>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</si>
  <si>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</si>
  <si>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</si>
  <si>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</si>
  <si>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</si>
  <si>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</si>
  <si>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</si>
  <si>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</si>
  <si>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</si>
  <si>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</si>
  <si>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</si>
  <si>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</si>
  <si>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</si>
  <si>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</si>
  <si>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</si>
  <si>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</si>
  <si>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</si>
  <si>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</si>
  <si>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</si>
  <si>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</si>
  <si>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</si>
  <si>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</si>
  <si>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</si>
  <si>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</si>
  <si>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</si>
  <si>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</si>
  <si>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</si>
  <si>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</si>
  <si>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</si>
  <si>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</si>
  <si>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</si>
  <si>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</si>
  <si>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</si>
  <si>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</si>
  <si>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</si>
  <si>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</si>
  <si>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</si>
  <si>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</si>
  <si>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</si>
  <si>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</si>
  <si>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</si>
  <si>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</si>
  <si>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</si>
  <si>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</si>
  <si>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</si>
  <si>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</si>
  <si>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</si>
  <si>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</si>
  <si>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</si>
  <si>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</si>
  <si>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</si>
  <si>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</si>
  <si>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</si>
  <si>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</si>
  <si>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</si>
  <si>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</si>
  <si>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</si>
  <si>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</si>
  <si>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</si>
  <si>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</si>
  <si>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</si>
  <si>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</si>
  <si>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</si>
  <si>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</si>
  <si>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</si>
  <si>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</si>
  <si>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</si>
  <si>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</si>
  <si>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</si>
  <si>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</si>
  <si>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</si>
  <si>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</si>
  <si>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</si>
  <si>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</si>
  <si>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</si>
  <si>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</si>
  <si>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</si>
  <si>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</si>
  <si>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</si>
  <si>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</si>
  <si>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</si>
  <si>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</si>
  <si>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</si>
  <si>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</si>
  <si>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</si>
  <si>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</si>
  <si>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</si>
  <si>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</si>
  <si>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</si>
  <si>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</si>
  <si>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</si>
  <si>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</si>
  <si>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</si>
  <si>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</si>
  <si>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</si>
  <si>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</si>
  <si>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</si>
  <si>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</si>
  <si>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</si>
  <si>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</si>
  <si>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</si>
  <si>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</si>
  <si>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</si>
  <si>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</si>
  <si>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</si>
  <si>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</si>
  <si>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</si>
  <si>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</si>
  <si>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</si>
  <si>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</si>
  <si>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</si>
  <si>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</si>
  <si>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</si>
  <si>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</si>
  <si>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</si>
  <si>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</si>
  <si>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</si>
  <si>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</si>
  <si>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</si>
  <si>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</si>
  <si>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</si>
  <si>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</si>
  <si>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</si>
  <si>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</si>
  <si>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</si>
  <si>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</si>
  <si>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</si>
  <si>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</si>
  <si>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</si>
  <si>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</si>
  <si>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</si>
  <si>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</si>
  <si>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</si>
  <si>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</si>
  <si>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</si>
  <si>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</si>
  <si>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</si>
  <si>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</si>
  <si>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</si>
  <si>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</si>
  <si>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</si>
  <si>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</si>
  <si>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</si>
  <si>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</si>
  <si>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</si>
  <si>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</si>
  <si>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</si>
  <si>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</si>
  <si>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</si>
  <si>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</si>
  <si>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</si>
  <si>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</si>
  <si>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</si>
  <si>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</si>
  <si>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</si>
  <si>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</si>
  <si>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</si>
  <si>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</si>
  <si>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</si>
  <si>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</si>
  <si>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</si>
  <si>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</si>
  <si>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</si>
  <si>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</si>
  <si>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</si>
  <si>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</si>
  <si>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</si>
  <si>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</si>
  <si>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</si>
  <si>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</si>
  <si>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</si>
  <si>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</si>
  <si>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</si>
  <si>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</si>
  <si>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</si>
  <si>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</si>
  <si>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</si>
  <si>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</si>
  <si>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</si>
  <si>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</si>
  <si>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</si>
  <si>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</si>
  <si>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</si>
  <si>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</si>
  <si>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</si>
  <si>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</si>
  <si>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</si>
  <si>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</si>
  <si>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</si>
  <si>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</si>
  <si>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</si>
  <si>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</si>
  <si>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</si>
  <si>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</si>
  <si>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</si>
  <si>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</si>
  <si>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</si>
  <si>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</si>
  <si>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</si>
  <si>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</si>
  <si>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</si>
  <si>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</si>
  <si>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</si>
  <si>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</si>
  <si>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</si>
  <si>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</si>
  <si>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</si>
  <si>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</si>
  <si>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</si>
  <si>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</si>
  <si>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</si>
  <si>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</si>
  <si>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</si>
  <si>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</si>
  <si>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</si>
  <si>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</si>
  <si>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</si>
  <si>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</si>
  <si>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</si>
  <si>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</si>
  <si>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</si>
  <si>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</si>
  <si>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</si>
  <si>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</si>
  <si>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</si>
  <si>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</si>
  <si>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</si>
  <si>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</si>
  <si>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</si>
  <si>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</si>
  <si>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</si>
  <si>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</si>
  <si>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</si>
  <si>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</si>
  <si>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</si>
  <si>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</si>
  <si>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</si>
  <si>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</si>
  <si>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</si>
  <si>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</si>
  <si>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</si>
  <si>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</si>
  <si>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</si>
  <si>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</si>
  <si>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</si>
  <si>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</si>
  <si>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</si>
  <si>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</si>
  <si>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</si>
  <si>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</si>
  <si>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</si>
  <si>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</si>
  <si>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</si>
  <si>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</si>
  <si>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</si>
  <si>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</si>
  <si>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</si>
  <si>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</si>
  <si>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</si>
  <si>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</si>
  <si>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</si>
  <si>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</si>
  <si>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</si>
  <si>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</si>
  <si>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</si>
  <si>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</si>
  <si>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</si>
  <si>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</si>
  <si>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</si>
  <si>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</si>
  <si>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</si>
  <si>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</si>
  <si>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</si>
  <si>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</si>
  <si>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</si>
  <si>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</si>
  <si>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</si>
  <si>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</si>
  <si>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</si>
  <si>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</si>
  <si>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</si>
  <si>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</si>
  <si>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</si>
  <si>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</si>
  <si>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</si>
  <si>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</si>
  <si>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</si>
  <si>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</si>
  <si>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</si>
  <si>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</si>
  <si>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</si>
  <si>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</si>
  <si>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</si>
  <si>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</si>
  <si>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</si>
  <si>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</si>
  <si>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</si>
  <si>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</si>
  <si>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</si>
  <si>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</si>
  <si>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</si>
  <si>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</si>
  <si>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</si>
  <si>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</si>
  <si>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</si>
  <si>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</si>
  <si>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</si>
  <si>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</si>
  <si>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</si>
  <si>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</si>
  <si>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</si>
  <si>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</si>
  <si>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</si>
  <si>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</si>
  <si>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</si>
  <si>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</si>
  <si>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</si>
  <si>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</si>
  <si>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</si>
  <si>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</si>
  <si>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</si>
  <si>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</si>
  <si>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</si>
  <si>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</si>
  <si>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</si>
  <si>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</si>
  <si>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</si>
  <si>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</si>
  <si>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</si>
  <si>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</si>
  <si>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</si>
  <si>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</si>
  <si>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</si>
  <si>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</si>
  <si>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</si>
  <si>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</si>
  <si>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</si>
  <si>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</si>
  <si>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</si>
  <si>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</si>
  <si>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</si>
  <si>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</si>
  <si>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</si>
  <si>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</si>
  <si>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</si>
  <si>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</si>
  <si>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</si>
  <si>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</si>
  <si>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</si>
  <si>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</si>
  <si>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</si>
  <si>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</si>
  <si>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</si>
  <si>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</si>
  <si>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</si>
  <si>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</si>
  <si>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</si>
  <si>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</si>
  <si>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</si>
  <si>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</si>
  <si>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</si>
  <si>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</si>
  <si>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</si>
  <si>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</si>
  <si>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</si>
  <si>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</si>
  <si>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</si>
  <si>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</si>
  <si>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</si>
  <si>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</si>
  <si>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</si>
  <si>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</si>
  <si>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</si>
  <si>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</si>
  <si>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</si>
  <si>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</si>
  <si>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</si>
  <si>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</si>
  <si>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</si>
  <si>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</si>
  <si>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</si>
  <si>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</si>
  <si>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</si>
  <si>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</si>
  <si>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</si>
  <si>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</si>
  <si>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</si>
  <si>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</si>
  <si>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</si>
  <si>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</si>
  <si>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</si>
  <si>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</si>
  <si>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</si>
  <si>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</si>
  <si>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</si>
  <si>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</si>
  <si>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</si>
  <si>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</si>
  <si>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</si>
  <si>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</si>
  <si>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</si>
  <si>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</si>
  <si>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</si>
  <si>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</si>
  <si>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</si>
  <si>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</si>
  <si>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</si>
  <si>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</si>
  <si>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</si>
  <si>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</si>
  <si>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</si>
  <si>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</si>
  <si>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</si>
  <si>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</si>
  <si>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</si>
  <si>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</si>
  <si>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</si>
  <si>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</si>
  <si>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</si>
  <si>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</si>
  <si>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</si>
  <si>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</si>
  <si>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</si>
  <si>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</si>
  <si>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</si>
  <si>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</si>
  <si>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</si>
  <si>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</si>
  <si>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</si>
  <si>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</si>
  <si>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</si>
  <si>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</si>
  <si>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</si>
  <si>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</si>
  <si>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</si>
  <si>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</si>
  <si>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</si>
  <si>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</si>
  <si>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</si>
  <si>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</si>
  <si>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</si>
  <si>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</si>
  <si>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</si>
  <si>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</si>
  <si>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</si>
  <si>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</si>
  <si>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</si>
  <si>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</si>
  <si>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</si>
  <si>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</si>
  <si>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</si>
  <si>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</si>
  <si>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</si>
  <si>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</si>
  <si>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</si>
  <si>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</si>
  <si>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</si>
  <si>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</si>
  <si>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</si>
  <si>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</si>
  <si>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</si>
  <si>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</si>
  <si>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</si>
  <si>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</si>
  <si>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</si>
  <si>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</si>
  <si>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</si>
  <si>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</si>
  <si>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</si>
  <si>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</si>
  <si>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</si>
  <si>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</si>
  <si>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</si>
  <si>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</si>
  <si>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</si>
  <si>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</si>
  <si>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</si>
  <si>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</si>
  <si>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</si>
  <si>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</si>
  <si>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</si>
  <si>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</si>
  <si>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</si>
  <si>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</si>
  <si>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</si>
  <si>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</si>
  <si>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</si>
  <si>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</si>
  <si>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</si>
  <si>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</si>
  <si>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</si>
  <si>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</si>
  <si>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</si>
  <si>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</si>
  <si>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</si>
  <si>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</si>
  <si>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</si>
  <si>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</si>
  <si>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</si>
  <si>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</si>
  <si>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</si>
  <si>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</si>
  <si>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</si>
  <si>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</si>
  <si>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</si>
  <si>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</si>
  <si>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</si>
  <si>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</si>
  <si>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</si>
  <si>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</si>
  <si>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</si>
  <si>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</si>
  <si>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</si>
  <si>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</si>
  <si>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</si>
  <si>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</si>
  <si>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</si>
  <si>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</si>
  <si>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</si>
  <si>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</si>
  <si>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</si>
  <si>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</si>
  <si>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</si>
  <si>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</si>
  <si>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</si>
  <si>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</si>
  <si>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</si>
  <si>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</si>
  <si>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</si>
  <si>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</si>
  <si>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</si>
  <si>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</si>
  <si>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</si>
  <si>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</si>
  <si>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</si>
  <si>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</si>
  <si>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</si>
  <si>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</si>
  <si>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</si>
  <si>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</si>
  <si>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</si>
  <si>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</si>
  <si>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</si>
  <si>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</si>
  <si>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</si>
  <si>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</si>
  <si>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</si>
  <si>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</si>
  <si>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</si>
  <si>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</si>
  <si>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</si>
  <si>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</si>
  <si>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</si>
  <si>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</si>
  <si>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</si>
  <si>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</si>
  <si>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</si>
  <si>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</si>
  <si>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</si>
  <si>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</si>
  <si>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</si>
  <si>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</si>
  <si>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</si>
  <si>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</si>
  <si>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</si>
  <si>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</si>
  <si>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</si>
  <si>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</si>
  <si>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</si>
  <si>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</si>
  <si>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</si>
  <si>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</si>
  <si>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</si>
  <si>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</si>
  <si>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</si>
  <si>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</si>
  <si>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</si>
  <si>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</si>
  <si>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</si>
  <si>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</si>
  <si>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</si>
  <si>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</si>
  <si>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</si>
  <si>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</si>
  <si>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</si>
  <si>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</si>
  <si>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</si>
  <si>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</si>
  <si>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</si>
  <si>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</si>
  <si>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</si>
  <si>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</si>
  <si>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</si>
  <si>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</si>
  <si>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</si>
  <si>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</si>
  <si>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</si>
  <si>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</si>
  <si>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</si>
  <si>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</si>
  <si>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</si>
  <si>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</si>
  <si>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</si>
  <si>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</si>
  <si>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</si>
  <si>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</si>
  <si>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</si>
  <si>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</si>
  <si>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</si>
  <si>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</si>
  <si>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</si>
  <si>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</si>
  <si>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</si>
  <si>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</si>
  <si>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</si>
  <si>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</si>
  <si>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</si>
  <si>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</si>
  <si>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</si>
  <si>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</si>
  <si>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</si>
  <si>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</si>
  <si>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</si>
  <si>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</si>
  <si>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</si>
  <si>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</si>
  <si>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</si>
  <si>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</si>
  <si>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</si>
  <si>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</si>
  <si>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</si>
  <si>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</si>
  <si>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</si>
  <si>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</si>
  <si>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</si>
  <si>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</si>
  <si>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</si>
  <si>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</si>
  <si>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</si>
  <si>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</si>
  <si>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</si>
  <si>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</si>
  <si>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</si>
  <si>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</si>
  <si>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</si>
  <si>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</si>
  <si>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</si>
  <si>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</si>
  <si>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NO PCM</t>
  </si>
  <si>
    <t>ETA 60min</t>
  </si>
  <si>
    <t>PCM-20251022-00001053</t>
  </si>
  <si>
    <t xml:space="preserve">140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</si>
  <si>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</si>
  <si>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</si>
  <si>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</si>
  <si>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</si>
  <si>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</si>
  <si>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</si>
  <si>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</si>
  <si>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</si>
  <si>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</si>
  <si>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</si>
  <si>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</si>
  <si>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</si>
  <si>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</si>
  <si>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</si>
  <si>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</si>
  <si>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</si>
  <si>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</si>
  <si>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</si>
  <si>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</si>
  <si>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</si>
  <si>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</si>
  <si>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</si>
  <si>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</si>
  <si>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</si>
  <si>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</si>
  <si>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</si>
  <si>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</si>
  <si>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</si>
  <si>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</si>
  <si>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</si>
  <si>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</si>
  <si>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</si>
  <si>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</si>
  <si>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</si>
  <si>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</si>
  <si>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</si>
  <si>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</si>
  <si>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</si>
  <si>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</si>
  <si>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</si>
  <si>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</si>
  <si>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</si>
  <si>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</si>
  <si>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</si>
  <si>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</si>
  <si>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</si>
  <si>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</si>
  <si>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</si>
  <si>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</si>
  <si>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</si>
  <si>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</si>
  <si>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</si>
  <si>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</si>
  <si>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</si>
  <si>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</si>
  <si>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</si>
  <si>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</si>
  <si>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</si>
  <si>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</si>
  <si>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</si>
  <si>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</si>
  <si>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</si>
  <si>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</si>
  <si>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</si>
  <si>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</si>
  <si>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</si>
  <si>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</si>
  <si>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</si>
  <si>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</si>
  <si>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</si>
  <si>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</si>
  <si>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</si>
  <si>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</si>
  <si>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</si>
  <si>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</si>
  <si>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</si>
  <si>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</si>
  <si>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</si>
  <si>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</si>
  <si>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</si>
  <si>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</si>
  <si>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</si>
  <si>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</si>
  <si>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</si>
  <si>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</si>
  <si>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</si>
  <si>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</si>
  <si>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ETA 110 min</t>
  </si>
  <si>
    <t>PCM-20251022-00001024</t>
  </si>
  <si>
    <t>ETA 90 min</t>
  </si>
  <si>
    <t xml:space="preserve"> PCM-20250215-00000830 </t>
  </si>
  <si>
    <t>LTE site still down and  site located in aramco area access issue need special permission</t>
  </si>
  <si>
    <t>PCM-20251022-00001044</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</si>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</sst>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289.5393891203712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9.0444006944453577</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17334</v>
      </c>
      <c r="E4" s="137"/>
      <c r="F4" s="138"/>
      <c r="G4" s="139">
        <f ca="1">IFERROR(NOW()-F4,"")</f>
        <v>45952.487815046297</v>
      </c>
      <c r="H4" s="138">
        <v>45952.407638888886</v>
      </c>
      <c r="I4" s="136" t="str">
        <f>IFERROR(VLOOKUP(D4,DB!A:F,6,0),"")</f>
        <v>SCECO</v>
      </c>
      <c r="J4" s="136" t="str">
        <f>IFERROR(VLOOKUP(D4,DB!A:G,7,0),"")</f>
        <v>Dead</v>
      </c>
      <c r="K4" s="140" t="s">
        <v>39003</v>
      </c>
      <c r="L4" s="141" t="str">
        <f>IFERROR(VLOOKUP(D4,DB!A:I,9,0),"")</f>
        <v>Latis</v>
      </c>
    </row>
    <row r="5" spans="1:15" ht="15" customHeight="1">
      <c r="A5" s="135" t="s">
        <v>39004</v>
      </c>
      <c r="B5" s="136" t="str">
        <f>IFERROR(VLOOKUP(D5,DB!A:K,11,0),"")</f>
        <v>R1</v>
      </c>
      <c r="C5" s="136">
        <v>1</v>
      </c>
      <c r="D5" s="136" t="s">
        <v>11778</v>
      </c>
      <c r="E5" s="137" t="s">
        <v>38998</v>
      </c>
      <c r="F5" s="138">
        <v>45952.471712962964</v>
      </c>
      <c r="G5" s="139">
        <f ca="1">IFERROR(NOW()-F5,"")</f>
        <v>1.6102083332953043E-2</v>
      </c>
      <c r="H5" s="138">
        <v>45952.466678240744</v>
      </c>
      <c r="I5" s="136" t="str">
        <f>IFERROR(VLOOKUP(D5,DB!A:F,6,0),"")</f>
        <v>SCECO</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45952.487815046297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45952.487815046297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45952.487815046297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45952.487815046297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45952.487815046297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45952.487815046297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45952.487815046297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45952.487815046297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45952.487815046297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45952.487815046297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45952.487815046297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45952.487815046297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45952.487815046297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45952.487815046297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45952.487815046297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45952.487815046297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45952.487815046297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45952.487815046297</v>
      </c>
      <c r="H23" s="138"/>
      <c r="I23" s="136" t="str">
        <f>IFERROR(VLOOKUP(D23,DB!A:F,6,0),"")</f>
        <v/>
      </c>
      <c r="J23" s="136" t="str">
        <f>IFERROR(VLOOKUP(D23,DB!A:G,7,0),"")</f>
        <v/>
      </c>
      <c r="K23" s="140"/>
      <c r="L23" s="141" t="str">
        <f>IFERROR(VLOOKUP(D23,DB!A:I,9,0),"")</f>
        <v/>
      </c>
    </row>
    <row r="24" spans="1:12" ht="15" customHeight="1">
      <c r="A24" s="147"/>
      <c r="B24" s="148" t="str">
        <f>IFERROR(VLOOKUP(D24,DB!A:K,11,0),"")</f>
        <v/>
      </c>
      <c r="C24" s="148"/>
      <c r="D24" s="148"/>
      <c r="E24" s="149"/>
      <c r="F24" s="150"/>
      <c r="G24" s="151">
        <f ca="1">IFERROR(NOW()-F24,"")</f>
        <v>45952.487815046297</v>
      </c>
      <c r="H24" s="150"/>
      <c r="I24" s="148" t="str">
        <f>IFERROR(VLOOKUP(D24,DB!A:F,6,0),"")</f>
        <v/>
      </c>
      <c r="J24" s="148" t="str">
        <f>IFERROR(VLOOKUP(D24,DB!A:G,7,0),"")</f>
        <v/>
      </c>
      <c r="K24" s="152"/>
      <c r="L24" s="153" t="str">
        <f>IFERROR(VLOOKUP(D24,DB!A:I,9,0),"")</f>
        <v/>
      </c>
    </row>
    <row r="25" spans="1:12" ht="15" customHeight="1">
      <c r="A25" s="135"/>
      <c r="B25" s="136" t="str">
        <f>IFERROR(VLOOKUP(D25,DB!A:K,11,0),"")</f>
        <v/>
      </c>
      <c r="C25" s="136"/>
      <c r="D25" s="136"/>
      <c r="E25" s="137"/>
      <c r="F25" s="138"/>
      <c r="G25" s="139">
        <f ca="1">IFERROR(NOW()-F25,"")</f>
        <v>45952.487815046297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45952.487815046297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45952.487815046297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45952.487815046297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45952.487815046297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45952.487815046297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45952.487815046297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45952.487815046297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45952.487815046297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45952.487815046297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45952.487815046297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45952.487815046297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45952.487815046297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45952.487815046297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45952.487815046297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45952.487815046297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45952.487815046297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45952.487815046297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45952.487815046297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45952.487815046297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45952.487815046297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45952.487815046297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45952.487815046297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45952.487815046297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45952.487815046297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45952.487815046297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45952.487815046297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45952.487815046297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45952.487815046297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45952.487815046297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45952.487815046297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45952.487815046297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45952.487815046297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45952.487815046297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45952.487815046297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45952.487815046297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45952.487815046297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45952.487815046297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45952.487815046297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45952.487815046297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45952.487815046297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45952.487815046297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45952.487815046297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45952.487815046297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45952.487815046297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45952.487815046297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45952.487815046297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45952.487815046297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45952.487815046297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45952.487815046297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45952.487815046297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45952.487815046297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45952.487815046297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45952.487815046297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45952.487815046297</v>
      </c>
      <c r="H79" s="138"/>
      <c r="I79" s="136" t="str">
        <f>IFERROR(VLOOKUP(D79,DB!A:F,6,0),"")</f>
        <v/>
      </c>
      <c r="J79" s="136" t="str">
        <f>IFERROR(VLOOKUP(D79,DB!A:G,7,0),"")</f>
        <v/>
      </c>
      <c r="K79" s="140"/>
      <c r="L79" s="141" t="str">
        <f>IFERROR(VLOOKUP(D79,DB!A:I,9,0),"")</f>
        <v/>
      </c>
    </row>
    <row r="80" spans="1:12" ht="15" customHeight="1">
      <c r="A80" s="147"/>
      <c r="B80" s="148" t="str">
        <f>IFERROR(VLOOKUP(D80,DB!A:K,11,0),"")</f>
        <v/>
      </c>
      <c r="C80" s="148"/>
      <c r="D80" s="148"/>
      <c r="E80" s="149"/>
      <c r="F80" s="150"/>
      <c r="G80" s="151">
        <f ca="1">IFERROR(NOW()-F80,"")</f>
        <v>45952.487815046297</v>
      </c>
      <c r="H80" s="150"/>
      <c r="I80" s="148" t="str">
        <f>IFERROR(VLOOKUP(D80,DB!A:F,6,0),"")</f>
        <v/>
      </c>
      <c r="J80" s="148" t="str">
        <f>IFERROR(VLOOKUP(D80,DB!A:G,7,0),"")</f>
        <v/>
      </c>
      <c r="K80" s="152"/>
      <c r="L80" s="153" t="str">
        <f>IFERROR(VLOOKUP(D80,DB!A:I,9,0),"")</f>
        <v/>
      </c>
    </row>
  </sheetData>
  <customSheetViews>
    <customSheetView guid="{F6042A99-DD27-4453-835D-0834D95730CC}" filter="1" showAutoFilter="1">
      <pageMargins left="0" right="0" top="0" bottom="0" header="0" footer="0"/>
      <autoFilter ref="B1:M1" xr:uid="{3649D30B-0476-4C56-83D8-0AADAA3464FC}"/>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tabSelected="1" workbookViewId="0">
      <selection activeCell="D10" sqref="D10"/>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145.76073171296594</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127.48797708333586</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7.992039583332371</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18"/>
      <c r="D6" s="18" t="s">
        <v>27676</v>
      </c>
      <c r="E6" s="116" t="s">
        <v>38998</v>
      </c>
      <c r="F6" s="117"/>
      <c r="G6" s="118">
        <f ca="1">IFERROR(NOW()-F6,"-")</f>
        <v>45952.487815046297</v>
      </c>
      <c r="H6" s="117">
        <v>45952.452152777776</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18"/>
      <c r="D7" s="18" t="s">
        <v>26390</v>
      </c>
      <c r="E7" s="116" t="s">
        <v>38998</v>
      </c>
      <c r="F7" s="117">
        <v>45952.460081018522</v>
      </c>
      <c r="G7" s="118">
        <f ca="1">IFERROR(NOW()-F7,"-")</f>
        <v>2.7734027775295544E-2</v>
      </c>
      <c r="H7" s="117">
        <v>45952.448773148149</v>
      </c>
      <c r="I7" s="18" t="str">
        <f>IFERROR(VLOOKUP(D7,DB!A:F,6,0),"")</f>
        <v>SCECO</v>
      </c>
      <c r="J7" s="18" t="str">
        <f>IFERROR(VLOOKUP(D7,DB!A:G,7,0),"")</f>
        <v>Dead</v>
      </c>
      <c r="K7" s="19" t="s">
        <v>39095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45952.487815046297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45952.487815046297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45952.487815046297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45952.487815046297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45952.487815046297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45952.487815046297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45952.487815046297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45952.487815046297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45952.487815046297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45952.487815046297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45952.487815046297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45952.487815046297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45952.487815046297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45952.487815046297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45952.487815046297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45952.487815046297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45952.487815046297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45952.487815046297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45952.487815046297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45952.487815046297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45952.487815046297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45952.487815046297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45952.487815046297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45952.487815046297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45952.487815046297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45952.487815046297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45952.487815046297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45952.487815046297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45952.487815046297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45952.487815046297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45952.487815046297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45952.487815046297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45952.487815046297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45952.487815046297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45952.487815046297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45952.487815046297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45952.487815046297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45952.487815046297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45952.487815046297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45952.487815046297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45952.487815046297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45952.487815046297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45952.487815046297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45952.487815046297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45952.487815046297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45952.487815046297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45952.487815046297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45952.487815046297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45952.487815046297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45952.487815046297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45952.487815046297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45952.487815046297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45952.487815046297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45952.487815046297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45952.487815046297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45952.487815046297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45952.487815046297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45952.487815046297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45952.487815046297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45952.487815046297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sheetData>
  <dataValidations count="2">
    <dataValidation allowBlank="1" showInputMessage="1" showErrorMessage="1" sqref="E1" xr:uid="{4D935161-CDD3-4592-B877-3FB59C99E142}"/>
    <dataValidation type="list" allowBlank="1" showInputMessage="1" showErrorMessage="1" sqref="E3: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45952.487815046297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45952.487815046297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45952.487815046297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45952.487815046297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45952.487815046297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45952.487815046297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45952.487815046297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45952.487815046297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45952.487815046297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45952.487815046297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45952.487815046297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45952.487815046297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45952.487815046297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45952.487815046297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45952.487815046297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45952.487815046297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45952.487815046297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45952.487815046297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45952.487815046297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45952.487815046297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45952.487815046297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45952.487815046297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45952.487815046297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45952.487815046297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45952.487815046297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45952.487815046297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45952.487815046297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45952.487815046297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45952.487815046297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45952.487815046297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45952.487815046297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45952.487815046297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45952.487815046297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45952.487815046297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45952.487815046297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45952.487815046297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45952.487815046297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45952.487815046297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45952.487815046297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45952.487815046297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45952.487815046297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45952.487815046297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45952.487815046297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45952.487815046297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45952.487815046297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45952.487815046297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45952.487815046297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45952.487815046297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45952.487815046297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45952.487815046297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45952.487815046297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45952.487815046297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45952.487815046297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45952.487815046297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45952.487815046297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45952.487815046297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45952.487815046297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45952.487815046297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45952.487815046297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45952.487815046297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45952.487815046297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45952.487815046297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45952.487815046297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45952.487815046297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45952.487815046297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45952.487815046297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45952.487815046297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45952.487815046297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45952.487815046297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45952.487815046297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45952.487815046297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45952.487815046297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45952.487815046297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45952.487815046297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45952.487815046297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45952.487815046297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45952.487815046297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45952.487815046297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45952.487815046297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45952.487815046297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45952.487815046297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45952.487815046297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45952.487815046297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45952.487815046297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45952.487815046297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45952.487815046297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45952.487815046297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45952.487815046297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45952.487815046297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45952.487815046297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45952.487815046297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45952.487815046297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45952.487815046297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45952.487815046297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45952.487815046297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45952.487815046297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45952.487815046297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45952.487815046297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45952.487815046297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45952.487815046297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45952.487815046297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45952.487815046297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45952.487815046297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45952.487815046297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45952.487815046297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45952.487815046297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45952.487815046297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45952.487815046297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45952.487815046297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45952.487815046297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45952.487815046297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45952.487815046297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45952.487815046297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45952.487815046297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45952.487815046297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45952.487815046297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45952.487815046297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45952.487815046297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45952.487815046297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45952.487815046297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45952.487815046297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45952.487815046297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45952.487815046297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45952.487815046297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45952.487815046297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45952.487815046297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45952.487815046297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45952.487815046297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45952.487815046297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45952.487815046297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45952.487815046297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45952.487815046297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45952.487815046297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45952.487815046297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45952.487815046297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45952.487815046297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45952.487815046297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45952.487815046297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45952.487815046297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45952.487815046297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45952.487815046297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45952.487815046297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45952.487815046297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45952.487815046297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45952.487815046297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45952.487815046297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45952.487815046297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45952.487815046297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45952.487815046297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45952.487815046297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45952.487815046297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45952.487815046297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45952.487815046297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45952.487815046297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45952.487815046297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45952.487815046297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45952.487815046297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45952.487815046297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45952.487815046297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45952.487815046297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45952.487815046297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45952.487815046297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45952.487815046297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45952.487815046297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45952.487815046297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45952.487815046297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45952.487815046297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45952.487815046297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45952.487815046297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45952.487815046297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45952.487815046297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45952.487815046297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45952.487815046297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45952.487815046297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45952.487815046297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45952.487815046297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45952.487815046297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45952.487815046297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45952.487815046297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45952.487815046297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45952.487815046297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45952.487815046297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45952.487815046297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45952.487815046297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45952.487815046297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45952.487815046297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45952.487815046297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45952.487815046297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45952.487815046297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45952.487815046297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45952.487815046297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45952.487815046297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45952.487815046297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45952.487815046297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45952.487815046297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45952.487815046297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45952.487815046297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45952.487815046297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45952.487815046297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45952.487815046297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45952.487815046297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45952.487815046297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45952.487815046297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45952.487815046297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45952.487815046297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45952.487815046297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45952.487815046297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45952.487815046297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45952.487815046297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45952.487815046297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45952.487815046297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45952.487815046297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45952.487815046297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45952.487815046297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45952.487815046297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45952.487815046297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45952.487815046297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45952.487815046297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45952.487815046297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45952.487815046297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45952.487815046297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45952.487815046297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45952.487815046297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45952.487815046297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45952.487815046297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45952.487815046297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45952.487815046297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45952.487815046297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45952.487815046297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45952.487815046297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45952.487815046297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45952.487815046297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45952.487815046297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45952.487815046297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45952.487815046297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45952.487815046297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45952.487815046297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45952.487815046297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45952.487815046297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45952.487815046297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45952.487815046297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45952.487815046297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45952.487815046297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45952.487815046297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45952.487815046297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45952.487815046297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45952.487815046297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45952.487815046297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45952.487815046297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45952.487815046297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45952.487815046297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45952.487815046297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45952.487815046297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45952.487815046297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45952.487815046297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45952.487815046297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45952.487815046297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45952.487815046297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45952.487815046297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45952.487815046297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45952.487815046297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45952.487815046297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45952.487815046297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45952.487815046297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45952.487815046297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45952.487815046297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45952.487815046297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45952.487815046297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45952.487815046297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45952.487815046297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45952.487815046297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45952.487815046297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45952.487815046297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45952.487815046297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45952.487815046297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45952.487815046297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45952.487815046297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45952.487815046297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45952.487815046297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45952.487815046297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45952.487815046297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45952.487815046297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45952.487815046297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45952.487815046297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45952.487815046297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45952.487815046297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45952.487815046297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45952.487815046297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45952.487815046297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45952.487815046297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45952.487815046297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45952.487815046297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45952.487815046297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45952.487815046297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45952.487815046297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45952.487815046297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45952.487815046297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45952.487815046297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45952.487815046297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45952.487815046297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45952.487815046297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45952.487815046297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45952.487815046297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45952.487815046297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45952.487815046297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45952.487815046297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45952.487815046297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45952.487815046297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45952.487815046297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45952.487815046297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45952.487815046297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45952.487815046297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45952.487815046297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45952.487815046297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45952.487815046297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45952.487815046297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45952.487815046297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45952.487815046297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45952.487815046297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45952.487815046297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45952.487815046297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45952.487815046297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45952.487815046297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45952.487815046297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45952.487815046297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45952.487815046297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45952.487815046297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45952.487815046297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45952.487815046297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45952.487815046297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45952.487815046297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45952.487815046297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45952.487815046297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45952.487815046297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45952.487815046297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45952.487815046297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45952.487815046297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45952.487815046297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45952.487815046297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45952.487815046297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45952.487815046297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45952.487815046297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45952.487815046297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45952.487815046297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45952.487815046297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45952.487815046297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45952.487815046297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45952.487815046297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45952.487815046297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45952.487815046297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45952.487815046297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45952.487815046297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45952.487815046297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45952.487815046297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45952.487815046297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45952.487815046297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45952.487815046297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45952.487815046297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45952.487815046297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45952.487815046297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45952.487815046297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45952.487815046297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45952.487815046297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45952.487815046297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45952.487815046297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45952.487815046297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45952.487815046297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45952.487815046297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45952.487815046297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45952.487815046297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45952.487815046297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45952.487815046297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45952.487815046297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45952.487815046297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45952.487815046297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45952.487815046297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45952.487815046297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45952.487815046297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45952.487815046297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45952.487815046297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45952.487815046297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45952.487815046297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45952.487815046297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45952.487815046297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45952.487815046297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45952.487815046297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45952.487815046297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45952.487815046297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45952.487815046297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45952.487815046297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45952.487815046297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45952.487815046297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45952.487815046297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45952.487815046297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45952.487815046297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45952.487815046297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45952.487815046297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45952.487815046297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45952.487815046297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45952.487815046297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45952.487815046297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45952.487815046297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45952.487815046297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45952.487815046297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45952.487815046297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45952.487815046297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45952.487815046297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45952.487815046297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45952.487815046297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45952.487815046297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45952.487815046297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45952.487815046297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45952.487815046297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45952.487815046297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45952.487815046297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45952.487815046297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45952.487815046297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45952.487815046297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45952.487815046297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45952.487815046297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45952.487815046297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45952.487815046297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45952.487815046297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45952.487815046297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45952.487815046297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45952.487815046297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45952.487815046297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45952.487815046297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45952.487815046297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45952.487815046297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45952.487815046297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45952.487815046297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45952.487815046297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45952.487815046297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45952.487815046297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45952.487815046297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45952.487815046297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45952.487815046297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45952.487815046297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45952.487815046297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45952.487815046297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45952.487815046297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45952.487815046297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45952.487815046297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45952.487815046297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45952.487815046297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45952.487815046297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45952.487815046297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45952.487815046297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45952.487815046297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45952.487815046297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45952.487815046297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45952.487815046297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45952.487815046297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45952.487815046297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45952.487815046297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45952.487815046297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45952.487815046297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45952.487815046297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45952.487815046297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45952.487815046297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45952.487815046297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45952.487815046297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45952.487815046297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45952.487815046297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45952.487815046297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45952.487815046297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45952.487815046297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45952.487815046297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45952.487815046297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45952.487815046297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45952.487815046297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45952.487815046297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45952.487815046297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45952.487815046297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45952.487815046297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45952.487815046297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45952.487815046297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45952.487815046297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45952.487815046297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45952.487815046297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45952.487815046297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45952.487815046297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45952.487815046297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45952.487815046297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45952.487815046297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45952.487815046297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45952.487815046297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45952.487815046297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45952.487815046297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45952.487815046297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45952.487815046297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45952.487815046297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45952.487815046297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45952.487815046297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45952.487815046297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45952.487815046297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45952.487815046297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45952.487815046297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45952.487815046297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45952.487815046297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45952.487815046297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45952.487815046297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45952.487815046297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45952.487815046297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45952.487815046297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45952.487815046297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45952.487815046297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45952.487815046297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45952.487815046297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45952.487815046297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45952.487815046297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45952.487815046297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45952.487815046297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45952.487815046297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45952.487815046297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45952.487815046297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45952.487815046297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45952.487815046297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45952.487815046297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45952.487815046297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45952.487815046297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45952.487815046297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45952.487815046297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45952.487815046297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45952.487815046297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45952.487815046297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45952.487815046297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45952.487815046297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45952.487815046297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45952.487815046297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45952.487815046297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45952.487815046297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45952.487815046297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45952.487815046297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45952.487815046297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45952.487815046297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45952.487815046297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45952.487815046297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45952.487815046297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45952.487815046297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45952.487815046297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45952.487815046297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45952.487815046297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45952.487815046297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45952.487815046297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45952.487815046297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45952.487815046297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45952.487815046297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45952.487815046297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45952.487815046297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45952.487815046297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45952.487815046297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45952.487815046297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45952.487815046297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45952.487815046297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45952.487815046297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45952.487815046297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45952.487815046297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45952.487815046297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45952.487815046297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45952.487815046297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45952.487815046297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45952.487815046297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45952.487815046297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45952.487815046297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45952.487815046297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45952.487815046297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45952.487815046297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45952.487815046297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45952.487815046297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45952.487815046297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45952.487815046297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45952.487815046297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45952.487815046297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45952.487815046297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45952.487815046297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45952.487815046297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45952.487815046297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45952.487815046297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45952.487815046297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45952.487815046297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45952.487815046297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45952.487815046297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45952.487815046297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45952.487815046297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45952.487815046297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45952.487815046297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45952.487815046297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45952.487815046297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45952.487815046297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45952.487815046297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45952.487815046297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45952.487815046297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45952.487815046297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45952.487815046297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45952.487815046297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45952.487815046297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45952.487815046297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45952.487815046297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45952.487815046297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45952.487815046297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45952.487815046297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45952.487815046297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45952.487815046297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45952.487815046297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45952.487815046297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45952.487815046297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45952.487815046297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45952.487815046297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45952.487815046297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45952.487815046297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45952.487815046297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45952.487815046297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45952.487815046297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45952.487815046297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45952.487815046297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45952.487815046297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45952.487815046297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45952.487815046297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45952.487815046297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45952.487815046297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45952.487815046297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45952.487815046297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45952.487815046297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45952.487815046297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45952.487815046297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45952.487815046297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45952.487815046297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45952.487815046297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45952.487815046297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45952.487815046297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45952.487815046297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45952.487815046297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45952.487815046297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45952.487815046297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45952.487815046297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45952.487815046297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45952.487815046297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45952.487815046297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45952.487815046297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45952.487815046297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45952.487815046297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45952.487815046297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45952.487815046297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45952.487815046297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45952.487815046297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45952.487815046297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45952.487815046297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45952.487815046297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45952.487815046297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45952.487815046297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45952.487815046297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45952.487815046297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45952.487815046297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45952.487815046297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45952.487815046297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45952.487815046297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45952.487815046297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45952.487815046297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45952.487815046297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45952.487815046297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45952.487815046297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45952.487815046297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45952.487815046297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45952.487815046297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45952.487815046297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45952.487815046297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45952.487815046297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45952.487815046297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45952.487815046297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45952.487815046297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45952.487815046297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45952.487815046297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45952.487815046297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45952.487815046297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45952.487815046297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45952.487815046297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45952.487815046297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45952.487815046297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45952.487815046297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45952.487815046297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45952.487815046297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45952.487815046297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45952.487815046297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45952.487815046297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45952.487815046297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45952.487815046297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45952.487815046297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45952.487815046297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45952.487815046297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45952.487815046297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45952.487815046297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45952.487815046297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45952.487815046297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45952.487815046297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45952.487815046297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45952.487815046297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45952.487815046297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45952.487815046297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45952.487815046297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45952.487815046297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45952.487815046297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45952.487815046297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45952.487815046297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45952.487815046297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45952.487815046297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45952.487815046297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45952.487815046297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45952.487815046297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45952.487815046297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45952.487815046297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45952.487815046297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45952.487815046297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45952.487815046297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45952.487815046297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45952.487815046297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45952.487815046297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45952.487815046297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45952.487815046297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45952.487815046297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45952.487815046297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45952.487815046297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45952.487815046297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45952.487815046297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45952.487815046297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45952.487815046297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45952.487815046297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45952.487815046297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45952.487815046297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45952.487815046297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45952.487815046297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45952.487815046297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45952.487815046297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45952.487815046297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45952.487815046297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45952.487815046297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45952.487815046297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45952.487815046297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45952.487815046297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45952.487815046297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45952.487815046297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45952.487815046297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45952.487815046297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45952.487815046297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45952.487815046297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45952.487815046297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45952.487815046297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45952.487815046297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45952.487815046297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45952.487815046297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45952.487815046297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45952.487815046297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45952.487815046297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45952.487815046297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45952.487815046297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45952.487815046297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45952.487815046297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45952.487815046297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45952.487815046297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45952.487815046297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45952.487815046297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45952.487815046297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45952.487815046297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45952.487815046297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45952.487815046297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45952.487815046297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45952.487815046297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45952.487815046297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45952.487815046297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45952.487815046297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45952.487815046297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45952.487815046297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45952.487815046297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45952.487815046297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45952.487815046297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45952.487815046297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45952.487815046297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45952.487815046297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45952.487815046297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45952.487815046297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45952.487815046297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45952.487815046297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45952.487815046297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45952.487815046297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45952.487815046297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45952.487815046297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45952.487815046297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45952.487815046297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45952.487815046297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45952.487815046297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45952.487815046297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45952.487815046297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45952.487815046297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45952.487815046297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45952.487815046297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45952.487815046297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45952.487815046297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45952.487815046297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45952.487815046297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45952.487815046297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45952.487815046297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45952.487815046297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45952.487815046297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45952.487815046297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45952.487815046297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45952.487815046297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45952.487815046297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45952.487815046297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45952.487815046297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45952.487815046297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45952.487815046297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45952.487815046297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45952.487815046297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45952.487815046297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45952.487815046297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45952.487815046297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45952.487815046297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45952.487815046297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45952.487815046297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45952.487815046297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45952.487815046297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45952.487815046297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45952.487815046297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45952.487815046297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45952.487815046297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45952.487815046297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45952.487815046297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45952.487815046297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45952.487815046297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45952.487815046297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45952.487815046297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45952.487815046297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45952.487815046297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45952.487815046297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45952.487815046297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45952.487815046297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45952.487815046297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45952.487815046297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45952.487815046297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45952.487815046297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45952.487815046297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45952.487815046297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45952.487815046297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45952.487815046297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45952.487815046297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45952.487815046297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45952.487815046297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45952.487815046297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45952.487815046297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45952.487815046297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45952.487815046297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45952.487815046297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45952.487815046297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45952.487815046297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45952.487815046297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45952.487815046297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45952.487815046297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45952.487815046297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45952.487815046297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45952.487815046297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45952.487815046297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45952.487815046297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45952.487815046297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45952.487815046297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45952.487815046297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45952.487815046297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45952.487815046297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45952.487815046297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45952.487815046297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45952.487815046297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45952.487815046297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45952.487815046297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45952.487815046297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45952.487815046297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45952.487815046297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45952.487815046297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45952.487815046297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45952.487815046297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45952.487815046297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45952.487815046297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45952.487815046297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45952.487815046297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45952.487815046297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45952.487815046297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45952.487815046297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45952.487815046297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45952.487815046297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45952.487815046297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45952.487815046297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45952.487815046297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45952.487815046297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45952.487815046297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45952.487815046297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45952.487815046297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45952.487815046297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45952.487815046297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45952.487815046297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45952.487815046297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45952.487815046297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45952.487815046297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45952.487815046297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45952.487815046297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45952.487815046297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45952.487815046297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45952.487815046297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45952.487815046297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45952.487815046297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45952.487815046297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45952.487815046297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45952.487815046297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45952.487815046297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45952.487815046297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45952.487815046297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45952.487815046297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45952.487815046297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45952.487815046297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45952.487815046297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45952.487815046297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45952.487815046297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45952.487815046297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45952.487815046297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45952.487815046297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45952.487815046297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45952.487815046297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45952.487815046297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45952.487815046297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45952.487815046297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45952.487815046297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45952.487815046297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45952.487815046297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45952.487815046297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45952.487815046297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45952.487815046297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45952.487815046297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45952.487815046297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45952.487815046297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45952.487815046297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45952.487815046297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45952.487815046297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45952.487815046297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45952.487815046297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45952.487815046297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45952.487815046297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45952.487815046297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45952.487815046297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45952.487815046297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45952.487815046297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45952.487815046297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45952.487815046297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45952.487815046297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45952.487815046297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45952.487815046297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45952.487815046297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45952.487815046297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45952.487815046297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45952.487815046297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45952.487815046297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45952.487815046297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45952.487815046297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45952.487815046297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45952.487815046297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45952.487815046297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45952.487815046297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45952.487815046297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45952.487815046297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45952.487815046297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45952.487815046297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45952.487815046297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45952.487815046297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45952.487815046297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45952.487815046297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45952.487815046297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45952.487815046297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45952.487815046297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45952.487815046297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45952.487815046297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45952.487815046297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45952.487815046297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45952.487815046297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45952.487815046297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45952.487815046297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45952.487815046297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45952.487815046297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45952.487815046297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45952.487815046297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45952.487815046297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45952.487815046297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45952.487815046297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45952.487815046297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45952.487815046297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45952.487815046297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45952.487815046297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45952.487815046297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45952.487815046297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45952.487815046297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45952.487815046297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45952.487815046297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45952.487815046297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45952.487815046297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45952.487815046297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45952.487815046297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45952.487815046297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45952.487815046297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45952.487815046297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45952.487815046297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45952.487815046297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45952.487815046297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45952.487815046297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45952.487815046297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45952.487815046297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45952.487815046297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45952.487815046297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45952.487815046297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45952.487815046297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45952.487815046297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45952.487815046297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45952.487815046297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45952.487815046297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45952.487815046297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45952.487815046297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45952.487815046297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45952.487815046297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45952.487815046297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45952.487815046297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45952.487815046297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45952.487815046297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45952.487815046297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45952.487815046297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45952.487815046297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45952.487815046297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45952.487815046297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45952.487815046297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45952.487815046297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45952.487815046297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45952.487815046297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45952.487815046297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45952.487815046297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45952.487815046297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45952.487815046297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45952.487815046297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45952.487815046297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45952.487815046297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45952.487815046297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45952.487815046297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45952.487815046297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45952.487815046297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45952.487815046297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45952.487815046297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45952.487815046297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45952.487815046297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45952.487815046297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45952.487815046297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45952.487815046297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45952.487815046297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45952.487815046297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45952.487815046297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45952.487815046297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45952.487815046297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45952.487815046297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45952.487815046297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45952.487815046297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45952.487815046297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45952.487815046297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45952.487815046297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45952.487815046297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45952.487815046297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45952.487815046297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45952.487815046297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45952.487815046297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45952.487815046297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45952.487815046297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45952.487815046297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45952.487815046297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45952.487815046297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45952.487815046297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45952.487815046297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45952.487815046297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45952.487815046297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45952.487815046297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45952.487815046297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45952.487815046297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45952.487815046297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45952.487815046297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45952.487815046297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45952.487815046297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45952.487815046297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45952.487815046297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45952.487815046297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45952.487815046297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45952.487815046297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45952.487815046297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45952.487815046297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45952.487815046297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45952.487815046297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45952.487815046297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45952.487815046297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45952.487815046297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45952.487815046297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45952.487815046297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45952.487815046297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45952.487815046297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45952.487815046297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45952.487815046297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45952.487815046297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45952.487815046297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45952.487815046297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45952.487815046297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45952.487815046297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45952.487815046297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45952.487815046297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45952.487815046297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45952.487815046297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45952.487815046297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45952.487815046297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45952.487815046297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45952.487815046297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45952.487815046297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45952.487815046297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45952.487815046297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45952.487815046297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45952.487815046297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45952.487815046297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45952.487815046297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45952.487815046297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45952.487815046297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45952.487815046297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45952.487815046297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45952.487815046297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45952.487815046297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45952.487815046297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45952.487815046297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45952.487815046297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45952.487815046297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45952.487815046297</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39096</v>
      </c>
      <c r="B2" s="98" t="str">
        <f>IFERROR(VLOOKUP(D2,DB!A:K,11,0),"")</f>
        <v>R4</v>
      </c>
      <c r="C2" s="99">
        <v>1</v>
      </c>
      <c r="D2" s="95" t="s">
        <v>35115</v>
      </c>
      <c r="E2" s="100" t="s">
        <v>38998</v>
      </c>
      <c r="F2" s="101">
        <v>45703.480717592596</v>
      </c>
      <c r="G2" s="102">
        <f ca="1">IFERROR(NOW()-F2,"")</f>
        <v>249.00709745370114</v>
      </c>
      <c r="H2" s="101">
        <v>45703.474768518521</v>
      </c>
      <c r="I2" s="98" t="str">
        <f>IFERROR(VLOOKUP(D2,DB!A:F,6,0),"")</f>
        <v>SCECO</v>
      </c>
      <c r="J2" s="98" t="str">
        <f>IFERROR(VLOOKUP(D2,DB!A:G,7,0),"")</f>
        <v>Dead</v>
      </c>
      <c r="K2" s="103" t="s">
        <v>39097</v>
      </c>
      <c r="L2" s="95" t="str">
        <f>IFERROR(VLOOKUP(D2,DB!A:I,9,0),"")</f>
        <v>Latis</v>
      </c>
    </row>
    <row r="3" spans="1:16" ht="15" customHeight="1">
      <c r="A3" s="121" t="s">
        <v>39098</v>
      </c>
      <c r="B3" s="121" t="str">
        <f>IFERROR(VLOOKUP(D3,DB!A:K,11,0),"")</f>
        <v>R4</v>
      </c>
      <c r="C3" s="122">
        <v>2</v>
      </c>
      <c r="D3" s="95" t="s">
        <v>36750</v>
      </c>
      <c r="E3" s="100" t="s">
        <v>38998</v>
      </c>
      <c r="F3" s="125">
        <v>45952.469155092593</v>
      </c>
      <c r="G3" s="126">
        <f ca="1">IFERROR(NOW()-F3,"")</f>
        <v>1.8659953704627696E-2</v>
      </c>
      <c r="H3" s="125">
        <v>45952.463206018518</v>
      </c>
      <c r="I3" s="121" t="str">
        <f>IFERROR(VLOOKUP(D3,DB!A:F,6,0),"")</f>
        <v>Generator-SG</v>
      </c>
      <c r="J3" s="121" t="str">
        <f>IFERROR(VLOOKUP(D3,DB!A:G,7,0),"")</f>
        <v>Dead</v>
      </c>
      <c r="K3" s="127" t="s">
        <v>39099</v>
      </c>
      <c r="L3" s="123" t="str">
        <f>IFERROR(VLOOKUP(D3,DB!A:I,9,0),"")</f>
        <v>Latis</v>
      </c>
    </row>
    <row r="4" spans="1:16" ht="15" customHeight="1">
      <c r="A4" s="121"/>
      <c r="B4" s="121" t="str">
        <f>IFERROR(VLOOKUP(D4,DB!A:K,11,0),"")</f>
        <v/>
      </c>
      <c r="C4" s="122"/>
      <c r="D4" s="123"/>
      <c r="E4" s="100"/>
      <c r="F4" s="125"/>
      <c r="G4" s="126">
        <f ca="1">IFERROR(NOW()-F4,"")</f>
        <v>45952.487815046297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45952.487815046297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45952.487815046297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45952.487815046297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45952.487815046297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45952.487815046297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45952.487815046297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45952.487815046297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45952.487815046297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45952.487815046297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45952.487815046297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45952.487815046297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45952.487815046297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45952.487815046297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45952.487815046297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45952.487815046297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45952.487815046297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45952.487815046297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00"/>
      <c r="F22" s="125"/>
      <c r="G22" s="126">
        <f ca="1">IFERROR(NOW()-F22,"")</f>
        <v>45952.487815046297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45952.487815046297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45952.487815046297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45952.487815046297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45952.487815046297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45952.487815046297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45952.487815046297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45952.487815046297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45952.487815046297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45952.487815046297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45952.487815046297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45952.487815046297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45952.487815046297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45952.487815046297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45952.487815046297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45952.487815046297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45952.487815046297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45952.487815046297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45952.487815046297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45952.487815046297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45952.487815046297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45952.487815046297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45952.487815046297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45952.487815046297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45952.487815046297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45952.487815046297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45952.487815046297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45952.487815046297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45952.487815046297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45952.487815046297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45952.487815046297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45952.487815046297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45952.487815046297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45952.487815046297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45952.487815046297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45952.487815046297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45952.487815046297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45952.487815046297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45952.487815046297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45952.487815046297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45952.487815046297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45952.487815046297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45952.487815046297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45952.487815046297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45952.487815046297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45952.487815046297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45952.487815046297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45952.487815046297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45952.487815046297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45952.487815046297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45952.487815046297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45952.487815046297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45952.487815046297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45952.487815046297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45952.487815046297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45952.487815046297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45952.487815046297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45952.487815046297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45952.487815046297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45952.487815046297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45952.487815046297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45952.487815046297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45952.487815046297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45952.487815046297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45952.487815046297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45952.487815046297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45952.487815046297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45952.487815046297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45952.487815046297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45952.487815046297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45952.487815046297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45952.487815046297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45952.487815046297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45952.487815046297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45952.487815046297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45952.487815046297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45952.487815046297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45952.487815046297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45952.487815046297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45952.487815046297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45952.487815046297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45952.487815046297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45952.487815046297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45952.487815046297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45952.487815046297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45952.487815046297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45952.487815046297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45952.487815046297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45952.487815046297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45952.487815046297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45952.487815046297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45952.487815046297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45952.487815046297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45952.487815046297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45952.487815046297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45952.487815046297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45952.487815046297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45952.487815046297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45952.487815046297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45952.487815046297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45952.487815046297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45952.487815046297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45952.487815046297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45952.487815046297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45952.487815046297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45952.487815046297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45952.487815046297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45952.487815046297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45952.487815046297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45952.487815046297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45952.487815046297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45952.487815046297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45952.487815046297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45952.487815046297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45952.487815046297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45952.487815046297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45952.487815046297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45952.487815046297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45952.487815046297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45952.487815046297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45952.487815046297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45952.487815046297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45952.487815046297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45952.487815046297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45952.487815046297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45952.487815046297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45952.487815046297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45952.487815046297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45952.487815046297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45952.487815046297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45952.487815046297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45952.487815046297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45952.487815046297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45952.487815046297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45952.487815046297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45952.487815046297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45952.487815046297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45952.487815046297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45952.487815046297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45952.487815046297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45952.487815046297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45952.487815046297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45952.487815046297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45952.487815046297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45952.487815046297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45952.487815046297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45952.487815046297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45952.487815046297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45952.487815046297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45952.487815046297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45952.487815046297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45952.487815046297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45952.487815046297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45952.487815046297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45952.487815046297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45952.487815046297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45952.487815046297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45952.487815046297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45952.487815046297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45952.487815046297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45952.487815046297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45952.487815046297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45952.487815046297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45952.487815046297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45952.487815046297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45952.487815046297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45952.487815046297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45952.487815046297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45952.487815046297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45952.487815046297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45952.487815046297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45952.487815046297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45952.487815046297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45952.487815046297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45952.487815046297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45952.487815046297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45952.487815046297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45952.487815046297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45952.487815046297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45952.487815046297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45952.487815046297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45952.487815046297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45952.487815046297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45952.487815046297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45952.487815046297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45952.487815046297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45952.487815046297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45952.487815046297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45952.487815046297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45952.487815046297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45952.487815046297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45952.487815046297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45952.487815046297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45952.487815046297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45952.487815046297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45952.487815046297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45952.487815046297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45952.487815046297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45952.487815046297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45952.487815046297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45952.487815046297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45952.487815046297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45952.487815046297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45952.487815046297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45952.487815046297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45952.487815046297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45952.487815046297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45952.487815046297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45952.487815046297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45952.487815046297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45952.487815046297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45952.487815046297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45952.487815046297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45952.487815046297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45952.487815046297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45952.487815046297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45952.487815046297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45952.487815046297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45952.487815046297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45952.487815046297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45952.487815046297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45952.487815046297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45952.487815046297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45952.487815046297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45952.487815046297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45952.487815046297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45952.487815046297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45952.487815046297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45952.487815046297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45952.487815046297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45952.487815046297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45952.487815046297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45952.487815046297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45952.487815046297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45952.487815046297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45952.487815046297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45952.487815046297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45952.487815046297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45952.487815046297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45952.487815046297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45952.487815046297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45952.487815046297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45952.487815046297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45952.487815046297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45952.487815046297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45952.487815046297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45952.487815046297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45952.487815046297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45952.487815046297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45952.487815046297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45952.487815046297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45952.487815046297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45952.487815046297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45952.487815046297</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45952.487815046297</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39100</v>
      </c>
      <c r="B2" s="37" t="str">
        <f>IFERROR(VLOOKUP(D2,DB!A:K,11,0),"")</f>
        <v>R5</v>
      </c>
      <c r="C2" s="37">
        <v>3</v>
      </c>
      <c r="D2" s="120" t="s">
        <v>36034</v>
      </c>
      <c r="E2" s="37" t="s">
        <v>38998</v>
      </c>
      <c r="F2" s="38">
        <v>45891.832060185188</v>
      </c>
      <c r="G2" s="146">
        <f ca="1">IFERROR(NOW()-F2,"")</f>
        <v>60.655754861109017</v>
      </c>
      <c r="H2" s="38">
        <v>45891.790393518517</v>
      </c>
      <c r="I2" s="37" t="str">
        <f>IFERROR(VLOOKUP(D2,DB!A:F,6,0),"")</f>
        <v>Generator-SG</v>
      </c>
      <c r="J2" s="37" t="str">
        <f>IFERROR(VLOOKUP(D2,DB!A:G,7,0),"")</f>
        <v>Vandalized</v>
      </c>
      <c r="K2" s="37" t="s">
        <v>39101</v>
      </c>
      <c r="L2" s="37" t="str">
        <f>IFERROR(VLOOKUP(D2,DB!A:I,9,0),"")</f>
        <v>Latis</v>
      </c>
      <c r="M2" s="119"/>
    </row>
    <row r="3" spans="1:13" ht="30.75">
      <c r="A3" s="37" t="s">
        <v>39102</v>
      </c>
      <c r="B3" s="37" t="str">
        <f>IFERROR(VLOOKUP(D3,DB!A:K,11,0),"")</f>
        <v>R5</v>
      </c>
      <c r="C3" s="37">
        <v>1</v>
      </c>
      <c r="D3" s="37" t="s">
        <v>31329</v>
      </c>
      <c r="E3" s="37" t="s">
        <v>39083</v>
      </c>
      <c r="F3" s="38">
        <v>45926.188877314817</v>
      </c>
      <c r="G3" s="146">
        <f t="shared" ref="G3" ca="1" si="0">IFERROR(NOW()-F3,"")</f>
        <v>26.298937731480692</v>
      </c>
      <c r="H3" s="38">
        <v>45926.158159722225</v>
      </c>
      <c r="I3" s="37" t="str">
        <f>IFERROR(VLOOKUP(D3,DB!A:F,6,0),"")</f>
        <v>SCECO</v>
      </c>
      <c r="J3" s="37" t="str">
        <f>IFERROR(VLOOKUP(D3,DB!A:G,7,0),"")</f>
        <v>Good</v>
      </c>
      <c r="K3" s="37" t="s">
        <v>39103</v>
      </c>
      <c r="L3" s="37" t="str">
        <f>IFERROR(VLOOKUP(D3,DB!A:I,9,0),"")</f>
        <v>Latis</v>
      </c>
      <c r="M3" s="119"/>
    </row>
    <row r="4" spans="1:13" ht="30.75">
      <c r="A4" s="37" t="s">
        <v>39104</v>
      </c>
      <c r="B4" s="37" t="str">
        <f>IFERROR(VLOOKUP(D4,DB!A:K,11,0),"")</f>
        <v>R5</v>
      </c>
      <c r="C4" s="37">
        <v>2</v>
      </c>
      <c r="D4" s="37" t="s">
        <v>31193</v>
      </c>
      <c r="E4" s="37" t="s">
        <v>38998</v>
      </c>
      <c r="F4" s="38">
        <v>45944.771574074075</v>
      </c>
      <c r="G4" s="39">
        <f t="shared" ref="G4" ca="1" si="1">IFERROR(NOW()-F4,"")</f>
        <v>7.7162409722222947</v>
      </c>
      <c r="H4" s="38">
        <v>45944.676192129627</v>
      </c>
      <c r="I4" s="37" t="str">
        <f>IFERROR(VLOOKUP(D4,DB!A:F,6,0),"")</f>
        <v>SCECO</v>
      </c>
      <c r="J4" s="37" t="str">
        <f>IFERROR(VLOOKUP(D4,DB!A:G,7,0),"")</f>
        <v>Dead</v>
      </c>
      <c r="K4" s="37" t="s">
        <v>39105</v>
      </c>
      <c r="L4" s="37" t="str">
        <f>IFERROR(VLOOKUP(D4,DB!A:I,9,0),"")</f>
        <v>Latis</v>
      </c>
    </row>
    <row r="5" spans="1:13" ht="48" customHeight="1">
      <c r="A5" s="154" t="s">
        <v>39106</v>
      </c>
      <c r="B5" s="154" t="str">
        <f>IFERROR(VLOOKUP(D5,DB!A:K,11,0),"")</f>
        <v>R5</v>
      </c>
      <c r="C5" s="154">
        <v>1</v>
      </c>
      <c r="D5" s="154" t="s">
        <v>34781</v>
      </c>
      <c r="E5" s="154" t="s">
        <v>39083</v>
      </c>
      <c r="F5" s="155">
        <v>45948.661111111112</v>
      </c>
      <c r="G5" s="156">
        <f ca="1">IFERROR(NOW()-F5,"")</f>
        <v>3.8267039351849235</v>
      </c>
      <c r="H5" s="155">
        <v>45948.661111111112</v>
      </c>
      <c r="I5" s="154" t="str">
        <f>IFERROR(VLOOKUP(D5,DB!A:F,6,0),"")</f>
        <v>SCECO</v>
      </c>
      <c r="J5" s="154" t="str">
        <f>IFERROR(VLOOKUP(D5,DB!A:G,7,0),"")</f>
        <v>Dead</v>
      </c>
      <c r="K5" s="154" t="s">
        <v>39107</v>
      </c>
      <c r="L5" s="154" t="str">
        <f>IFERROR(VLOOKUP(D5,DB!A:I,9,0),"")</f>
        <v>Latis</v>
      </c>
    </row>
    <row r="6" spans="1:13" ht="15">
      <c r="A6" s="161"/>
      <c r="B6" s="161" t="str">
        <f>IFERROR(VLOOKUP(D6,DB!A:K,11,0),"")</f>
        <v/>
      </c>
      <c r="C6" s="161"/>
      <c r="D6" s="161"/>
      <c r="E6" s="161"/>
      <c r="F6" s="162"/>
      <c r="G6" s="163">
        <f ca="1">IFERROR(NOW()-F6,"")</f>
        <v>45952.487815046297</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45952.487815046297</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45952.487815046297</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45952.487815046297</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45952.487815046297</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45952.487815046297</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45952.487815046297</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45952.487815046297</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45952.487815046297</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45952.487815046297</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45952.487815046297</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45952.487815046297</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45952.487815046297</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45952.487815046297</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45952.487815046297</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45952.487815046297</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45952.487815046297</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45952.487815046297</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45952.487815046297</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45952.487815046297</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45952.487815046297</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45952.487815046297</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45952.487815046297</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45952.487815046297</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45952.487815046297</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45952.487815046297</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45952.487815046297</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45952.487815046297</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45952.487815046297</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45952.487815046297</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45952.487815046297</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45952.487815046297</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45952.487815046297</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45952.487815046297</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45952.487815046297</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45952.487815046297</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45952.487815046297</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45952.487815046297</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45952.487815046297</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45952.487815046297</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45952.487815046297</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45952.487815046297</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45952.487815046297</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45952.487815046297</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45952.487815046297</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45952.487815046297</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45952.487815046297</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45952.487815046297</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45952.487815046297</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45952.487815046297</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45952.487815046297</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45952.487815046297</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45952.487815046297</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45952.487815046297</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45952.487815046297</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45952.487815046297</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45952.487815046297</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45952.487815046297</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45952.487815046297</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45952.487815046297</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45952.487815046297</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45952.487815046297</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45952.487815046297</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45952.487815046297</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45952.487815046297</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45952.487815046297</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45952.487815046297</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45952.487815046297</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45952.487815046297</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45952.487815046297</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45952.487815046297</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45952.487815046297</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45952.487815046297</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45952.487815046297</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45952.487815046297</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45952.487815046297</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45952.487815046297</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45952.487815046297</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45952.487815046297</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45952.487815046297</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45952.487815046297</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45952.487815046297</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45952.487815046297</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45952.487815046297</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45952.487815046297</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45952.487815046297</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45952.487815046297</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45952.487815046297</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45952.487815046297</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45952.487815046297</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45952.487815046297</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45952.487815046297</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45952.487815046297</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45952.487815046297</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45952.487815046297</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45952.487815046297</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45952.487815046297</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45952.487815046297</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45952.487815046297</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45952.487815046297</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45952.487815046297</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45952.487815046297</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45952.487815046297</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45952.487815046297</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45952.487815046297</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45952.487815046297</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45952.487815046297</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45952.487815046297</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45952.487815046297</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45952.487815046297</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45952.487815046297</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45952.487815046297</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45952.487815046297</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45952.487815046297</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45952.487815046297</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45952.487815046297</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45952.487815046297</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45952.487815046297</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45952.487815046297</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45952.487815046297</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45952.487815046297</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45952.487815046297</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45952.487815046297</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45952.487815046297</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45952.487815046297</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45952.487815046297</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45952.487815046297</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45952.487815046297</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45952.487815046297</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45952.487815046297</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45952.487815046297</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45952.487815046297</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45952.487815046297</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45952.487815046297</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45952.487815046297</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45952.487815046297</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45952.487815046297</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45952.487815046297</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45952.487815046297</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45952.487815046297</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45952.487815046297</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45952.487815046297</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45952.487815046297</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45952.487815046297</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45952.487815046297</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45952.487815046297</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45952.487815046297</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45952.487815046297</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45952.487815046297</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45952.487815046297</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45952.487815046297</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45952.487815046297</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45952.487815046297</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45952.487815046297</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45952.487815046297</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45952.487815046297</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45952.487815046297</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45952.487815046297</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45952.487815046297</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45952.487815046297</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45952.487815046297</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45952.487815046297</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45952.487815046297</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45952.487815046297</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45952.487815046297</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45952.487815046297</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45952.487815046297</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45952.487815046297</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45952.487815046297</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45952.487815046297</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45952.487815046297</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45952.487815046297</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45952.487815046297</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45952.487815046297</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45952.487815046297</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45952.487815046297</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45952.487815046297</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45952.487815046297</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45952.487815046297</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45952.487815046297</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45952.487815046297</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45952.487815046297</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45952.487815046297</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45952.487815046297</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45952.487815046297</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45952.487815046297</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45952.487815046297</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45952.487815046297</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45952.487815046297</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45952.487815046297</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45952.487815046297</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45952.487815046297</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45952.487815046297</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45952.487815046297</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45952.487815046297</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45952.487815046297</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45952.487815046297</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45952.487815046297</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45952.487815046297</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45952.487815046297</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45952.487815046297</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45952.487815046297</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45952.487815046297</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45952.487815046297</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45952.487815046297</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45952.487815046297</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45952.487815046297</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45952.487815046297</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45952.487815046297</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45952.487815046297</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45952.487815046297</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45952.487815046297</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45952.487815046297</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45952.487815046297</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45952.487815046297</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45952.487815046297</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45952.487815046297</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45952.487815046297</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45952.487815046297</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45952.487815046297</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45952.487815046297</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45952.487815046297</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45952.487815046297</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45952.487815046297</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45952.487815046297</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45952.487815046297</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45952.487815046297</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45952.487815046297</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45952.487815046297</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45952.487815046297</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45952.487815046297</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45952.487815046297</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45952.487815046297</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45952.487815046297</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45952.487815046297</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45952.487815046297</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45952.487815046297</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45952.487815046297</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45952.487815046297</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45952.487815046297</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45952.487815046297</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45952.487815046297</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45952.487815046297</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45952.487815046297</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45952.487815046297</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45952.487815046297</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45952.487815046297</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45952.487815046297</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45952.487815046297</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45952.487815046297</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45952.487815046297</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45952.487815046297</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45952.487815046297</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45952.487815046297</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45952.487815046297</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45952.487815046297</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45952.487815046297</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45952.487815046297</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45952.487815046297</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45952.487815046297</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45952.487815046297</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45952.487815046297</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45952.487815046297</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45952.487815046297</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45952.487815046297</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45952.487815046297</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45952.487815046297</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45952.487815046297</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45952.487815046297</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45952.487815046297</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45952.487815046297</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45952.487815046297</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45952.487815046297</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45952.487815046297</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45952.487815046297</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45952.487815046297</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45952.487815046297</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45952.487815046297</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45952.487815046297</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45952.487815046297</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45952.487815046297</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45952.487815046297</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45952.487815046297</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45952.487815046297</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45952.487815046297</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45952.487815046297</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45952.487815046297</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45952.487815046297</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45952.487815046297</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45952.487815046297</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45952.487815046297</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45952.487815046297</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45952.487815046297</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45952.487815046297</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45952.487815046297</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45952.487815046297</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45952.487815046297</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45952.487815046297</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45952.487815046297</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45952.487815046297</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45952.487815046297</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45952.487815046297</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45952.487815046297</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45952.487815046297</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45952.487815046297</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45952.487815046297</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45952.487815046297</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45952.487815046297</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45952.487815046297</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45952.487815046297</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45952.487815046297</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45952.487815046297</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45952.487815046297</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45952.487815046297</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45952.487815046297</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45952.487815046297</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45952.487815046297</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45952.487815046297</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45952.487815046297</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45952.487815046297</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45952.487815046297</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45952.487815046297</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45952.487815046297</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45952.487815046297</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45952.487815046297</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45952.487815046297</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45952.487815046297</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45952.487815046297</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45952.487815046297</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45952.487815046297</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45952.487815046297</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45952.487815046297</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45952.487815046297</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45952.487815046297</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45952.487815046297</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45952.487815046297</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45952.487815046297</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45952.487815046297</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45952.487815046297</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45952.487815046297</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45952.487815046297</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45952.487815046297</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45952.487815046297</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45952.487815046297</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45952.487815046297</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45952.487815046297</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45952.487815046297</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45952.487815046297</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45952.487815046297</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45952.487815046297</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45952.487815046297</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45952.487815046297</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45952.487815046297</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45952.487815046297</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45952.487815046297</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45952.487815046297</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45952.487815046297</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45952.487815046297</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45952.487815046297</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45952.487815046297</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45952.487815046297</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45952.487815046297</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45952.487815046297</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45952.487815046297</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45952.487815046297</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45952.487815046297</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45952.487815046297</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45952.487815046297</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45952.487815046297</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45952.487815046297</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45952.487815046297</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45952.487815046297</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45952.487815046297</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45952.487815046297</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45952.487815046297</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45952.487815046297</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45952.487815046297</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45952.487815046297</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45952.487815046297</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45952.487815046297</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45952.487815046297</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45952.487815046297</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45952.487815046297</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45952.487815046297</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45952.487815046297</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45952.487815046297</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45952.487815046297</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45952.487815046297</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45952.487815046297</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45952.487815046297</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45952.487815046297</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45952.487815046297</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45952.487815046297</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45952.487815046297</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45952.487815046297</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45952.487815046297</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45952.487815046297</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45952.487815046297</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45952.487815046297</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45952.487815046297</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45952.487815046297</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45952.487815046297</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45952.487815046297</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45952.487815046297</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45952.487815046297</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45952.487815046297</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45952.487815046297</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45952.487815046297</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45952.487815046297</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45952.487815046297</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45952.487815046297</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45952.487815046297</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45952.487815046297</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45952.487815046297</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45952.487815046297</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45952.487815046297</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45952.487815046297</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45952.487815046297</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45952.487815046297</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45952.487815046297</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45952.487815046297</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45952.487815046297</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45952.487815046297</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45952.487815046297</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45952.487815046297</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45952.487815046297</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45952.487815046297</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45952.487815046297</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45952.487815046297</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45952.487815046297</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45952.487815046297</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45952.487815046297</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45952.487815046297</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45952.487815046297</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45952.487815046297</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45952.487815046297</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45952.487815046297</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45952.487815046297</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45952.487815046297</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45952.487815046297</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45952.487815046297</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45952.487815046297</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45952.487815046297</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45952.487815046297</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45952.487815046297</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45952.487815046297</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45952.487815046297</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45952.487815046297</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45952.487815046297</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45952.487815046297</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45952.487815046297</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45952.487815046297</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45952.487815046297</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45952.487815046297</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45952.487815046297</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45952.487815046297</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45952.487815046297</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45952.487815046297</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45952.487815046297</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45952.487815046297</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45952.487815046297</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45952.487815046297</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45952.487815046297</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45952.487815046297</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45952.487815046297</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45952.487815046297</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45952.487815046297</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45952.487815046297</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45952.487815046297</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45952.487815046297</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45952.487815046297</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45952.487815046297</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45952.487815046297</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45952.487815046297</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45952.487815046297</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45952.487815046297</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45952.487815046297</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45952.487815046297</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45952.487815046297</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45952.487815046297</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45952.487815046297</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45952.487815046297</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45952.487815046297</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45952.487815046297</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45952.487815046297</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45952.487815046297</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45952.487815046297</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45952.487815046297</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45952.487815046297</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45952.487815046297</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45952.487815046297</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45952.487815046297</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45952.487815046297</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45952.487815046297</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45952.487815046297</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45952.487815046297</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45952.487815046297</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45952.487815046297</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45952.487815046297</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45952.487815046297</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45952.487815046297</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45952.487815046297</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45952.487815046297</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45952.487815046297</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45952.487815046297</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45952.487815046297</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45952.487815046297</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45952.487815046297</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H2" sqref="H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45952.487815046297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45952.487815046297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45952.487815046297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45952.487815046297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45952.487815046297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45952.487815046297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45952.487815046297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45952.487815046297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45952.487815046297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45952.487815046297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45952.487815046297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45952.487815046297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45952.487815046297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45952.487815046297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45952.487815046297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45952.487815046297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45952.487815046297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45952.487815046297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45952.487815046297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45952.487815046297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45952.487815046297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45952.487815046297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45952.487815046297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45952.487815046297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45952.487815046297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45952.487815046297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45952.487815046297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45952.487815046297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45952.487815046297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45952.487815046297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45952.487815046297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45952.487815046297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45952.487815046297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45952.487815046297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45952.487815046297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45952.487815046297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45952.487815046297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45952.487815046297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45952.487815046297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45952.487815046297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45952.487815046297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45952.487815046297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45952.487815046297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45952.487815046297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45952.487815046297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45952.487815046297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45952.487815046297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45952.487815046297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45952.487815046297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45952.487815046297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45952.487815046297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45952.487815046297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45952.487815046297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45952.487815046297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45952.487815046297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45952.487815046297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45952.487815046297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45952.487815046297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45952.487815046297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45952.487815046297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45952.487815046297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45952.487815046297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45952.487815046297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45952.487815046297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45952.487815046297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45952.487815046297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45952.487815046297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45952.487815046297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45952.487815046297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45952.487815046297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45952.487815046297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45952.487815046297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45952.487815046297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45952.487815046297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45952.487815046297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45952.487815046297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45952.487815046297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45952.487815046297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45952.487815046297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45952.487815046297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45952.487815046297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45952.487815046297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45952.487815046297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45952.487815046297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45952.487815046297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45952.487815046297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45952.487815046297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45952.487815046297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45952.487815046297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45952.487815046297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45952.487815046297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45952.487815046297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45952.487815046297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45952.487815046297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45952.487815046297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45952.487815046297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45952.487815046297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45952.487815046297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45952.487815046297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45952.487815046297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45952.487815046297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45952.487815046297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45952.487815046297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45952.487815046297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45952.487815046297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45952.487815046297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45952.487815046297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45952.487815046297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45952.487815046297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45952.487815046297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45952.487815046297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45952.487815046297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45952.487815046297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45952.487815046297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45952.487815046297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45952.487815046297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45952.487815046297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45952.487815046297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45952.487815046297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45952.487815046297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45952.487815046297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45952.487815046297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45952.487815046297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45952.487815046297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45952.487815046297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45952.487815046297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45952.487815046297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45952.487815046297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45952.487815046297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45952.487815046297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45952.487815046297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45952.487815046297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45952.487815046297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45952.487815046297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45952.487815046297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45952.487815046297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45952.487815046297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45952.487815046297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45952.487815046297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45952.487815046297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45952.487815046297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45952.487815046297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45952.487815046297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45952.487815046297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45952.487815046297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45952.487815046297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45952.487815046297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45952.487815046297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45952.487815046297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45952.487815046297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45952.487815046297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45952.487815046297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45952.487815046297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45952.487815046297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45952.487815046297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45952.487815046297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45952.487815046297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45952.487815046297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45952.487815046297</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45952.487815046297</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45952.487815046297</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45952.487815046297</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45952.487815046297</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45952.487815046297</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45952.487815046297</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45952.487815046297</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45952.487815046297</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45952.487815046297</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45952.487815046297</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45952.487815046297</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45952.487815046297</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45952.487815046297</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45952.487815046297</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45952.487815046297</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45952.487815046297</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45952.487815046297</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45952.487815046297</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2025-10-22T08:43:56Z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