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03" documentId="13_ncr:1_{F6CB121F-512D-4AA6-A0C1-0FB36C537598}" xr6:coauthVersionLast="47" xr6:coauthVersionMax="47" xr10:uidLastSave="{C7526674-4715-43C9-9CFD-D93AA79F3F3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<sst xmlns="http://schemas.openxmlformats.org/spreadsheetml/2006/main" count="178580" uniqueCount="39074">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</sst>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278.62951990740839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1.1201912037067814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0.51740185185190057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45941.577945833335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45941.577945833335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45941.577945833335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45941.577945833335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45941.577945833335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45941.577945833335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45941.577945833335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45941.577945833335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45941.577945833335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45941.577945833335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45941.577945833335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45941.577945833335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45941.577945833335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45941.577945833335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45941.577945833335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45941.577945833335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45941.577945833335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45941.577945833335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45941.577945833335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45941.577945833335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45941.577945833335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45941.577945833335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45941.577945833335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45941.577945833335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45941.577945833335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45941.577945833335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45941.577945833335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45941.577945833335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45941.577945833335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45941.577945833335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45941.577945833335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45941.577945833335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45941.577945833335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45941.577945833335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45941.577945833335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45941.577945833335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45941.577945833335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45941.577945833335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45941.577945833335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45941.577945833335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45941.577945833335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45941.577945833335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45941.577945833335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45941.577945833335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45941.577945833335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45941.577945833335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134.85086250000313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116.57810787037306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45941.577945833335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45941.577945833335</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45941.577945833335</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45941.577945833335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45941.577945833335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45941.577945833335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45941.577945833335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45941.577945833335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45941.577945833335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45941.577945833335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45941.577945833335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45941.577945833335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45941.577945833335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45941.577945833335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45941.577945833335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45941.577945833335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45941.577945833335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45941.577945833335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45941.577945833335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45941.577945833335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45941.577945833335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45941.577945833335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45941.577945833335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45941.577945833335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45941.577945833335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45941.577945833335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45941.577945833335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45941.577945833335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45941.577945833335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45941.577945833335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45941.577945833335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45941.577945833335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45941.577945833335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45941.577945833335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45941.577945833335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45941.577945833335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45941.577945833335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45941.577945833335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45941.577945833335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45941.577945833335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45941.577945833335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45941.577945833335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45941.577945833335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45941.577945833335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45941.577945833335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45941.577945833335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45941.577945833335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45941.577945833335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45941.577945833335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45941.577945833335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45941.577945833335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45941.577945833335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45941.577945833335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45941.577945833335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45941.577945833335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45941.577945833335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45941.577945833335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45941.577945833335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45941.577945833335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45941.577945833335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45941.577945833335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45941.577945833335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45941.577945833335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45941.577945833335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45941.577945833335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45941.577945833335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45941.577945833335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45941.577945833335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45941.577945833335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45941.577945833335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45941.577945833335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45941.577945833335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45941.577945833335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45941.577945833335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45941.577945833335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45941.577945833335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45941.577945833335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45941.577945833335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45941.577945833335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45941.577945833335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45941.577945833335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45941.577945833335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45941.577945833335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45941.577945833335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45941.577945833335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45941.577945833335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45941.577945833335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45941.577945833335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45941.577945833335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45941.577945833335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45941.577945833335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45941.577945833335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45941.577945833335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45941.577945833335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45941.577945833335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45941.577945833335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45941.577945833335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45941.577945833335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45941.577945833335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45941.577945833335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45941.577945833335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45941.577945833335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45941.577945833335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45941.577945833335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45941.577945833335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45941.577945833335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45941.577945833335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45941.577945833335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45941.577945833335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45941.577945833335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45941.577945833335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45941.577945833335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45941.577945833335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45941.577945833335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45941.577945833335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45941.577945833335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45941.577945833335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45941.577945833335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45941.577945833335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45941.577945833335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45941.577945833335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45941.577945833335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45941.577945833335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45941.577945833335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45941.577945833335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45941.577945833335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45941.577945833335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45941.577945833335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45941.577945833335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45941.577945833335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45941.577945833335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45941.577945833335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45941.577945833335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45941.577945833335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45941.577945833335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45941.577945833335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45941.577945833335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45941.577945833335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45941.577945833335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45941.577945833335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45941.577945833335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45941.577945833335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45941.577945833335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45941.577945833335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45941.577945833335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45941.577945833335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45941.577945833335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45941.577945833335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45941.577945833335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45941.577945833335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45941.577945833335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45941.577945833335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45941.577945833335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45941.577945833335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45941.577945833335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45941.577945833335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45941.577945833335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45941.577945833335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45941.577945833335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45941.577945833335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45941.577945833335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45941.577945833335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45941.577945833335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45941.577945833335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45941.577945833335</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45941.577945833335</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3.6406481485755648E-2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45941.577945833335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45941.577945833335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45941.577945833335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45941.577945833335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45941.577945833335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45941.577945833335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45941.577945833335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45941.577945833335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45941.577945833335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45941.577945833335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45941.577945833335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45941.577945833335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45941.577945833335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45941.577945833335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45941.577945833335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45941.577945833335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45941.577945833335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45941.577945833335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45941.577945833335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45941.577945833335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45941.577945833335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45941.577945833335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45941.577945833335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45941.577945833335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45941.577945833335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45941.577945833335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45941.577945833335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45941.577945833335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45941.577945833335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45941.577945833335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45941.577945833335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45941.577945833335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45941.577945833335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45941.577945833335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45941.577945833335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45941.577945833335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45941.577945833335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45941.577945833335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45941.577945833335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45941.577945833335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45941.577945833335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45941.577945833335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45941.577945833335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45941.577945833335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45941.577945833335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45941.577945833335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45941.577945833335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45941.577945833335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45941.577945833335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45941.577945833335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45941.577945833335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45941.577945833335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45941.577945833335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45941.577945833335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45941.577945833335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45941.577945833335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45941.577945833335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45941.577945833335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45941.577945833335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45941.577945833335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45941.577945833335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45941.577945833335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45941.577945833335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45941.577945833335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45941.577945833335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45941.577945833335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45941.577945833335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45941.577945833335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45941.577945833335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45941.577945833335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45941.577945833335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45941.577945833335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45941.577945833335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45941.577945833335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45941.577945833335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45941.577945833335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45941.577945833335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45941.577945833335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45941.577945833335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45941.577945833335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45941.577945833335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45941.577945833335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45941.577945833335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45941.577945833335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45941.577945833335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45941.577945833335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45941.577945833335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45941.577945833335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45941.577945833335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45941.577945833335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45941.577945833335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45941.577945833335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45941.577945833335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45941.577945833335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45941.577945833335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45941.577945833335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45941.577945833335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45941.577945833335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45941.577945833335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45941.577945833335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45941.577945833335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45941.577945833335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45941.577945833335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45941.577945833335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45941.577945833335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45941.577945833335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45941.577945833335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45941.577945833335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45941.577945833335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45941.577945833335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45941.577945833335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45941.577945833335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45941.577945833335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45941.577945833335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45941.577945833335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45941.577945833335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45941.577945833335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45941.577945833335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45941.577945833335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45941.577945833335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45941.577945833335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45941.577946064812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45941.577946064812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45941.577946064812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45941.577946064812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45941.577946064812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45941.577946064812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45941.577946064812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45941.577946064812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45941.577946064812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45941.577946064812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45941.577946064812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45941.577946064812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45941.577946064812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45941.577946064812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45941.577946064812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45941.577946064812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45941.577946064812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45941.577946064812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45941.577946064812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45941.577946064812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45941.577946064812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45941.577946064812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45941.577946064812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45941.577946064812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45941.577946064812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45941.577946064812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45941.577946064812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45941.577946064812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45941.577946064812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45941.577946064812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45941.577946064812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45941.577946064812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45941.577946064812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45941.577946064812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45941.577946064812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45941.577946064812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45941.577946064812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45941.577946064812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45941.577946064812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45941.577946064812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45941.577946064812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45941.577946064812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45941.577946064812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45941.577946064812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45941.577946064812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45941.577946064812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45941.577946064812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45941.577946064812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45941.577946064812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45941.577946064812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45941.577946064812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45941.577946064812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45941.577946064812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45941.577946064812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45941.577946064812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45941.577946064812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45941.577946064812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45941.577946064812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45941.577946064812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45941.577946064812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45941.577946064812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45941.577946064812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45941.577946064812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45941.577946064812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45941.577946064812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45941.577946064812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45941.577946064812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45941.577946064812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45941.577946064812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45941.577946064812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45941.577946064812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45941.577946064812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45941.577946064812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45941.577946064812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45941.577946064812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45941.577946064812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45941.577946064812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45941.577946064812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45941.577946064812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45941.577946064812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45941.577946064812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45941.577946064812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45941.577946064812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45941.577946064812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45941.577946064812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45941.577946064812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45941.577946064812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45941.577946064812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45941.577946064812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45941.577946064812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45941.577946064812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45941.577946064812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45941.577946064812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45941.577946064812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45941.577946064812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45941.577946064812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45941.577946064812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45941.577946064812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45941.577946064812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45941.577946064812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45941.577946064812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45941.577946064812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45941.577946064812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45941.577946064812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45941.577946064812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45941.577946064812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45941.577946064812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45941.577946064812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45941.577946064812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45941.577946064812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45941.577946064812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45941.577946064812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45941.577946064812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45941.577946064812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45941.577946064812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45941.577946064812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45941.577946064812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45941.577946064812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45941.577946064812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45941.577946064812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45941.577946064812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45941.577946064812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45941.577946064812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45941.577946064812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45941.577946064812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45941.577946064812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45941.577946064812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45941.577946064812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45941.577946064812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45941.577946064812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45941.577946064812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45941.577946064812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45941.577946064812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45941.577946064812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45941.577946064812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45941.577946064812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45941.577946064812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45941.577946064812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45941.577946064812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45941.577946064812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45941.577946064812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45941.577946064812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45941.577946064812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45941.577946064812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45941.577946064812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45941.577946064812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45941.577946064812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45941.577946064812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45941.577946064812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45941.577946064812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45941.577946064812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45941.577946064812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45941.577946064812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45941.577946064812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45941.577946064812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45941.577946064812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45941.577946064812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45941.577946064812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45941.577946064812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45941.577946064812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45941.577946064812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45941.577946064812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45941.577946064812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45941.577946064812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45941.577946064812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45941.577946064812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45941.577946064812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45941.577946064812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45941.577946064812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45941.577946064812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45941.577946064812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45941.577946064812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45941.577946064812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45941.577946064812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45941.577946064812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45941.577946064812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45941.577946064812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45941.577946064812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45941.577946064812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45941.577946064812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45941.577946064812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45941.577946064812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45941.577946064812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45941.577946064812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45941.577946064812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45941.577946064812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45941.577946064812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45941.577946064812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45941.577946064812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45941.577946064812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45941.577946064812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45941.577946064812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45941.577946064812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45941.577946064812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45941.577946064812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45941.577946064812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45941.577946064812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45941.577946064812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45941.577946064812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45941.577946064812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45941.577946064812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45941.577946064812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45941.577946064812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45941.577946064812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45941.577946064812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45941.577946064812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45941.577946064812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45941.577946064812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45941.577946064812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45941.577946064812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45941.577946064812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45941.577946064812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45941.577946064812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45941.577946064812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45941.577946064812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45941.577946064812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45941.577946064812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45941.577946064812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45941.577946064812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45941.577946064812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45941.577946064812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45941.577946064812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45941.577946064812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45941.577946064812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45941.577946064812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45941.577946064812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45941.577946064812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45941.577946064812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45941.577946064812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45941.577946064812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45941.577946064812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45941.577946064812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45941.577946064812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45941.577946064812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45941.577946064812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45941.577946064812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45941.577946064812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45941.577946064812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45941.577946064812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45941.577946064812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45941.577946064812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45941.577946064812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45941.577946064812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45941.577946064812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45941.577946064812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45941.577946064812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45941.577946064812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45941.577946064812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45941.577946064812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45941.577946064812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45941.577946064812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45941.577946064812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45941.577946064812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45941.577946064812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45941.577946064812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45941.577946064812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45941.577946064812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45941.577946064812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45941.577946064812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45941.577946064812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45941.577946064812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45941.577946064812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45941.577946064812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45941.577946064812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45941.577946064812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45941.577946064812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45941.577946064812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45941.577946064812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45941.577946064812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45941.577946064812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45941.577946064812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45941.577946064812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45941.577946064812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45941.577946064812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45941.577946064812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45941.577946064812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45941.577946064812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45941.577946064812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45941.577946064812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45941.577946064812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45941.577946064812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45941.577946064812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45941.577946064812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45941.577946064812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45941.577946064812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45941.577946064812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45941.577946064812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45941.577946064812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45941.577946064812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45941.577946064812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45941.577946064812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45941.577946064812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45941.577946064812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45941.577946064812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45941.577946064812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45941.577946064812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45941.577946064812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45941.577946064812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45941.577946064812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45941.577946064812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45941.577946064812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45941.577946064812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45941.577946064812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45941.577946064812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45941.577946064812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45941.577946064812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45941.577946064812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45941.577946064812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45941.577946064812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45941.577946064812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45941.577946064812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45941.577946064812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45941.577946064812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45941.577946064812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45941.577946064812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45941.577946064812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45941.577946064812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45941.577946064812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45941.577946064812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45941.577946064812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45941.577946064812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45941.577946064812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45941.577946064812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45941.577946064812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45941.577946064812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45941.577946064812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45941.577946064812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45941.577946064812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45941.577946064812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45941.577946064812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45941.577946064812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45941.577946064812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45941.577946064812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45941.577946064812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45941.577946064812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45941.577946064812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45941.577946064812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45941.577946064812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45941.577946064812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45941.577946064812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45941.577946064812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45941.577946064812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45941.577946064812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45941.577946064812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45941.577946064812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45941.577946064812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45941.577946064812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45941.577946064812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45941.577946064812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45941.577946064812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45941.577946064812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45941.577946064812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45941.577946064812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45941.577946064812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45941.577946064812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45941.577946064812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45941.577946064812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45941.577946064812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45941.577946064812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45941.577946064812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45941.577946064812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45941.577946064812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45941.577946064812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45941.577946064812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45941.577946064812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45941.577946064812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45941.577946064812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45941.577946064812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45941.577946064812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45941.577946064812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45941.577946064812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45941.577946064812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45941.577946064812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45941.577946064812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45941.577946064812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45941.577946064812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45941.577946064812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45941.577946064812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45941.577946064812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45941.577946064812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45941.577946064812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45941.577946064812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45941.577946064812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45941.577946064812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45941.577946064812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45941.577946064812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45941.577946064812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45941.577946064812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45941.577946064812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45941.577946064812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45941.577946064812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45941.577946064812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45941.577946064812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45941.577946064812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45941.577946064812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45941.577946064812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45941.577946064812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45941.577946064812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45941.577946064812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45941.577946064812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45941.577946064812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45941.577946064812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45941.577946064812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45941.577946064812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45941.577946064812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45941.577946064812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45941.577946064812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45941.577946064812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45941.577946064812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45941.577946064812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45941.577946064812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45941.577946064812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45941.577946064812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45941.577946064812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45941.577946064812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45941.577946064812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45941.577946064812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45941.577946064812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45941.577946064812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45941.577946064812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45941.577946064812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45941.577946064812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45941.577946064812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45941.577946064812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45941.577946064812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45941.577946064812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45941.577946064812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45941.577946064812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45941.577946064812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45941.577946064812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45941.577946064812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45941.577946064812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45941.577946064812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45941.577946064812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45941.577946064812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45941.577946064812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45941.577946064812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45941.577946064812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45941.577946064812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45941.577946064812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45941.577946064812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45941.577946064812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45941.577946064812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45941.577946064812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45941.577946064812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45941.577946064812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45941.577946064812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45941.577946064812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45941.577946064812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45941.577946064812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45941.577946064812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45941.577946064812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45941.577946064812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45941.577946064812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45941.577946064812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45941.577946064812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45941.577946064812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45941.577946064812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45941.577946064812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45941.577946064812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45941.577946064812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45941.577946064812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45941.577946064812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45941.577946064812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45941.577946064812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45941.577946064812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45941.577946064812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45941.577946064812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45941.577946064812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45941.577946064812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45941.577946064812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45941.577946064812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45941.577946064812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45941.577946064812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45941.577946064812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45941.577946064812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45941.577946064812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45941.577946064812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45941.577946064812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45941.577946064812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45941.577946064812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45941.577946064812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45941.577946064812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45941.577946064812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45941.577946064812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45941.577946064812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45941.577946064812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45941.577946064812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45941.577946064812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45941.577946064812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45941.577946064812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45941.577946064812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45941.577946064812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45941.577946064812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45941.577946064812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45941.577946064812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45941.577946064812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45941.577946064812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45941.577946064812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45941.577946064812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45941.577946064812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45941.577946064812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45941.577946064812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45941.577946064812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45941.577946064812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45941.577946064812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45941.577946064812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45941.577946064812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45941.577946064812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45941.577946064812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45941.577946064812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45941.577946064812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45941.577946064812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45941.577946064812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45941.577946064812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45941.577946064812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45941.577946064812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45941.577946064812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45941.577946064812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45941.577946064812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45941.577946064812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45941.577946064812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45941.577946064812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45941.577946064812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45941.577946064812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45941.577946064812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45941.577946064812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45941.577946064812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45941.577946064812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45941.577946064812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45941.577946064812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45941.577946064812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45941.577946064812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45941.577946064812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45941.577946064812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45941.577946064812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45941.577946064812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45941.577946064812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45941.577946064812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45941.577946064812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45941.577946064812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45941.577946064812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45941.577946064812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45941.577946064812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45941.577946064812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45941.577946064812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45941.577946064812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45941.577946064812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45941.577946064812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45941.577946064812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45941.577946064812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45941.577946064812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45941.577946064812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45941.577946064812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45941.577946064812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45941.577946064812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45941.577946064812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45941.577946064812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45941.577946064812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45941.577946064812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45941.577946064812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45941.577946064812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45941.577946064812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45941.577946064812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45941.577946064812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45941.577946064812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45941.577946064812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45941.577946064812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45941.577946064812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45941.577946064812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45941.577946064812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45941.577946064812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45941.577946064812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45941.577946064812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45941.577946064812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45941.577946064812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45941.577946064812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45941.577946064812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45941.577946064812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45941.577946064812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45941.577946064812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45941.577946064812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45941.577946064812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45941.577946064812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45941.577946064812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45941.577946064812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45941.577946064812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45941.577946064812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45941.577946064812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45941.577946064812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45941.577946064812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45941.577946064812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45941.577946064812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45941.577946064812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45941.577946064812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45941.577946064812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45941.577946064812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45941.577946064812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45941.577946064812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45941.577946064812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45941.577946064812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45941.577946064812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45941.577946064812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45941.577946064812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45941.577946064812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45941.577946064812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45941.577946064812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45941.577946064812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45941.577946064812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45941.577946064812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45941.577946064812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45941.577946064812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45941.577946064812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45941.577946064812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45941.577946064812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45941.577946064812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45941.577946064812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45941.577946064812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45941.577946064812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45941.577946064812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45941.577946064812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45941.577946064812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45941.577946064812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45941.577946064812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45941.577946064812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45941.577946064812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45941.577946064812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45941.577946064812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45941.577946064812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45941.577946064812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45941.577946064812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45941.577946064812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45941.577946064812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45941.577946064812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45941.577946064812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45941.577946064812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45941.577946064812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45941.577946064812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45941.577946064812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45941.577946064812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45941.577946064812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45941.577946064812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45941.577946064812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45941.577946064812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45941.577946064812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45941.577946064812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45941.577946064812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45941.577946064812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45941.577946064812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45941.577946064812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45941.577946064812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45941.577946064812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45941.577946064812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45941.577946064812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45941.577946064812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45941.577946064812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45941.577946064812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45941.577946064812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45941.577946064812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45941.577946064812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45941.577946064812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45941.577946064812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45941.577946064812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45941.577946064812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45941.577946064812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45941.577946064812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45941.577946064812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45941.577946064812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45941.577946064812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45941.577946064812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45941.577946064812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45941.577946064812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45941.577946064812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45941.577946064812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45941.577946064812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45941.577946064812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45941.577946064812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45941.577946064812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45941.577946064812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45941.577946064812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45941.577946064812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45941.577946064812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45941.577946064812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45941.577946064812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45941.577946064812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45941.577946064812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45941.577946064812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45941.577946064812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45941.577946064812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45941.577946064812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45941.577946064812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45941.577946064812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45941.577946064812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45941.577946064812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45941.577946064812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45941.577946064812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45941.577946064812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45941.577946064812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45941.577946064812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45941.577946064812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45941.577946064812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45941.577946064812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45941.577946064812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45941.577946064812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45941.577946064812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45941.577946064812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45941.577946064812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45941.577946064812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45941.577946064812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45941.577946064812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45941.577946064812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45941.577946064812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45941.577946064812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45941.577946064812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45941.577946064812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45941.577946064812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45941.577946064812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45941.577946064812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45941.577946064812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45941.577946064812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45941.577946064812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45941.577946064812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45941.577946064812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45941.577946064812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45941.577946064812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45941.577946064812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45941.577946064812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45941.577946064812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45941.577946064812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45941.577946064812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45941.577946064812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45941.577946064812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45941.577946064812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45941.577946064812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45941.577946064812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45941.577946064812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45941.577946064812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45941.577946064812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45941.577946064812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45941.577946064812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45941.577946064812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45941.577946064812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45941.577946064812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45941.577946064812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45941.577946064812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45941.577946064812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45941.577946064812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45941.577946064812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45941.577946064812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45941.577946064812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45941.577946064812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45941.577946064812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45941.577946064812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45941.577946064812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45941.577946064812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45941.577946064812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45941.577946064812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45941.577946064812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45941.577946064812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45941.577946064812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45941.577946064812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45941.577946064812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45941.577946064812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45941.577946064812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45941.577946064812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45941.577946064812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45941.577946064812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45941.577946064812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45941.577946064812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45941.577946064812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45941.577946064812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45941.577946064812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45941.577946064812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45941.577946064812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45941.577946064812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45941.577946064812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45941.577946064812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45941.577946064812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45941.577946064812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45941.577946064812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45941.577946064812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45941.577946064812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45941.577946064812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45941.577946064812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45941.577946064812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45941.577946064812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45941.577946064812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45941.577946064812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45941.577946064812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45941.577946064812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45941.577946064812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45941.577946064812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45941.577946064812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45941.577946064812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45941.577946064812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45941.577946064812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45941.577946064812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45941.577946064812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45941.577946064812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45941.577946064812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45941.577946064812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45941.577946064812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45941.577946064812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45941.577946064812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45941.577946064812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45941.577946064812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45941.577946064812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45941.577946064812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45941.577946064812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45941.577946064812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45941.577946064812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45941.577946064812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45941.577946064812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45941.577946064812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45941.577946064812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45941.577946064812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45941.577946064812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45941.577946064812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45941.577946064812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45941.577946064812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45941.577946064812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45941.577946064812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45941.577946064812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45941.577946064812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45941.577946064812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45941.577946064812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45941.577946064812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45941.577946064812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45941.577946064812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45941.577946064812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45941.577946064812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45941.577946064812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45941.577946064812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45941.577946064812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45941.577946064812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45941.577946064812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45941.577946064812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45941.577946064812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45941.577946064812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45941.577946064812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45941.577946064812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45941.577946064812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45941.577946064812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45941.577946064812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45941.577946064812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45941.577946064812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45941.577946064812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45941.577946064812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45941.577946064812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45941.577946064812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45941.577946064812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45941.577946064812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45941.577946064812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45941.577946064812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45941.577946064812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45941.577946064812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45941.577946064812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45941.577946064812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45941.577946064812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45941.577946064812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45941.577946064812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45941.577946064812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45941.577946064812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45941.577946064812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45941.577946064812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45941.577946064812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45941.577946064812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45941.577946064812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45941.577946064812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45941.577946064812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45941.577946064812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45941.577946064812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45941.577946064812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45941.577946064812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45941.577946064812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45941.577946064812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45941.577946064812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45941.577946064812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45941.577946064812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45941.577946064812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45941.577946064812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45941.577946064812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45941.577946064812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45941.577946064812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45941.577946064812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45941.577946064812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45941.577946064812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45941.577946064812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45941.577946064812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45941.577946064812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45941.577946064812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45941.577946064812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45941.577946064812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45941.577946064812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45941.577946064812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45941.577946064812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45941.577946064812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45941.577946064812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45941.577946064812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45941.577946064812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45941.577946064812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45941.577946064812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45941.577946064812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45941.577946064812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45941.577946064812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45941.577946064812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45941.577946064812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45941.577946064812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45941.577946064812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45941.577946064812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45941.577946064812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45941.577946064812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45941.577946064812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45941.577946064812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45941.577946064812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45941.577946064812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45941.577946064812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45941.577946064812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45941.577946064812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45941.577946064812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45941.577946064812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45941.577946064812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45941.577946064812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45941.577946064812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45941.577946064812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45941.577946064812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45941.577946064812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45941.577946064812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45941.577946064812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45941.577946064812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45941.577946064812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45941.577946064812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45941.577946064812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45941.577946064812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45941.577946064812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45941.577946064812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45941.577946064812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45941.577946064812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45941.577946064812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45941.577946064812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45941.577946064812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45941.577946064812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45941.577946064812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45941.577946064812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45941.577946064812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45941.577946064812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45941.577946064812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45941.577946064812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45941.577946064812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45941.577946064812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45941.577946064812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45941.577946064812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45941.577946064812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45941.577946064812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45941.577946064812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45941.577946064812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45941.577946064812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45941.577946064812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45941.577946064812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45941.577946064812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45941.577946064812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45941.577946064812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45941.577946064812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45941.577946064812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45941.577946064812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45941.577946064812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45941.577946064812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45941.577946064812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45941.577946064812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45941.577946064812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45941.577946064812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45941.577946064812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45941.577946064812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45941.577946064812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45941.577946064812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45941.577946064812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45941.577946064812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45941.577946064812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45941.577946064812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45941.577946064812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45941.577946064812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45941.577946064812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45941.577946064812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45941.577946064812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45941.577946064812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45941.577946064812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45941.577946064812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45941.577946064812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45941.577946064812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45941.577946064812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45941.577946064812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45941.577946064812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45941.577946064812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45941.577946064812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45941.577946064812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45941.577946064812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45941.577946064812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45941.577946064812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45941.577946064812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45941.577946064812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45941.577946064812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45941.577946064812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45941.577946064812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45941.577946064812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45941.577946064812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45941.577946064812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45941.577946064812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45941.577946064812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45941.577946064812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45941.577946064812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45941.577946064812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45941.577946064812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45941.577946064812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45941.577946064812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45941.577946064812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45941.577946064812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45941.577946064812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45941.577946064812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45941.577946064812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45941.577946064812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45941.577946064812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45941.577946064812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45941.577946064812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45941.577946064812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45941.577946064812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45941.577946064812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45941.577946064812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45941.577946064812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45941.577946064812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45941.577946064812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45941.577946064812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45941.577946064812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45941.577946064812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45941.577946064812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45941.577946064812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45941.577946064812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45941.577946064812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45941.577946064812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45941.577946064812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45941.577946064812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45941.577946064812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45941.577946064812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45941.577946064812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45941.577946064812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45941.577946064812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45941.577946064812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45941.577946064812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45941.577946064812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45941.577946064812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45941.577946064812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45941.577946064812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45941.577946064812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45941.577946064812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45941.577946064812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45941.577946064812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45941.577946064812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45941.577946064812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45941.577946064812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45941.577946064812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45941.577946064812</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45941.577946064812</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45941.577946064812</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238.09722824073833</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45941.577945833335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45941.577945833335</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45941.577945833335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45941.577945833335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45941.577945833335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45941.577945833335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45941.577945833335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45941.577945833335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45941.577945833335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45941.577945833335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0"/>
      <c r="E13" s="127"/>
      <c r="F13" s="128"/>
      <c r="G13" s="129">
        <f ca="1">IFERROR(NOW()-F13,"")</f>
        <v>45941.577945833335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45941.577945833335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45941.577945833335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45941.577945833335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45941.577945833335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45941.577945833335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45941.577945833335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45941.577945833335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45941.577945833335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45941.577945833335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45941.577945833335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45941.577945833335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45941.577945833335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45941.577945833335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45941.577945833335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45941.577945833335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45941.577945833335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45941.577945833335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45941.577945833335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45941.577945833335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45941.577945833335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45941.577945833335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45941.577945833335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45941.577945833335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45941.577945833335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45941.577945833335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45941.577945833335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45941.577945833335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45941.577945833335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45941.577945833335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45941.577945833335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45941.577945833335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45941.577945833335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45941.577945833335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45941.577945833335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45941.577945833335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45941.577945833335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45941.577945833335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45941.577945833335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45941.577945833335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45941.577945833335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45941.577945833335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45941.577945833335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45941.577945833335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45941.577945833335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45941.577945833335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45941.577945833335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45941.577945833335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45941.577945833335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45941.577945833335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45941.577945833335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45941.577945833335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45941.577945833335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45941.577945833335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45941.577945833335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45941.577945833335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45941.577945833335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45941.577945833335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45941.577945833335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45941.577945833335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45941.577945833335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45941.577945833335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45941.577945833335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45941.577945833335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45941.577945833335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45941.577945833335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45941.577945833335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45941.577945833335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45941.577945833335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45941.577945833335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45941.577945833335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45941.577945833335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45941.577945833335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45941.577945833335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45941.577945833335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45941.577945833335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45941.577945833335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45941.577945833335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45941.577945833335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45941.577945833335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45941.577945833335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45941.577945833335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45941.577945833335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45941.577945833335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45941.577945833335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45941.577945833335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45941.577945833335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45941.577945833335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45941.577945833335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45941.577945833335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45941.577945833335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45941.577945833335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45941.577945833335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45941.577945833335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45941.577945833335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45941.577945833335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45941.577945833335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45941.577945833335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45941.577945833335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45941.577945833335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45941.577945833335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45941.577945833335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45941.577945833335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45941.577945833335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45941.577945833335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45941.577945833335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45941.577945833335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45941.577945833335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45941.577945833335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45941.577945833335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45941.577945833335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45941.577945833335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45941.577945833335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45941.577945833335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45941.577945833335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45941.577945833335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45941.577945833335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45941.577945833335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45941.577945833335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45941.577945833335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45941.577945833335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45941.577945833335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45941.577945833335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45941.577945833335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45941.577945833335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45941.577945833335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45941.577945833335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45941.577945833335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45941.577945833335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45941.577945833335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45941.577945833335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45941.577945833335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45941.577945833335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45941.577945833335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45941.577945833335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45941.577945833335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45941.577945833335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45941.577945833335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45941.577945833335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45941.577945833335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45941.577945833335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45941.577945833335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45941.577945833335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45941.577945833335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45941.577945833335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45941.577945833335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45941.577945833335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45941.577945833335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45941.577945833335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45941.577945833335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45941.577945833335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45941.577945833335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45941.577945833335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45941.577945833335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45941.577945833335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45941.577945833335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45941.577945833335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45941.577945833335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45941.577945833335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45941.577945833335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45941.577945833335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45941.577945833335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45941.577945833335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45941.577945833335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45941.577945833335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45941.577945833335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45941.577945833335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45941.577945833335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45941.577945833335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45941.577945833335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45941.577945833335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45941.577945833335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45941.577945833335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45941.577945833335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45941.577945833335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45941.577945833335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45941.577945833335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45941.577945833335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45941.577945833335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45941.577945833335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45941.577945833335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45941.577945833335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45941.577945833335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45941.577945833335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45941.577945833335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45941.577945833335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45941.577945833335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45941.577945833335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45941.577945833335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45941.577945833335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45941.577945833335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45941.577945833335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45941.577945833335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45941.577945833335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45941.577945833335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45941.577945833335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45941.577945833335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45941.577945833335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45941.577945833335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45941.577945833335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45941.577945833335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45941.577945833335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45941.577945833335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45941.577945833335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45941.577945833335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45941.577945833335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45941.577945833335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45941.577945833335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45941.577945833335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45941.577945833335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45941.577945833335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45941.577945833335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45941.577945833335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45941.577945833335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45941.577945833335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45941.577945833335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45941.577945833335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45941.577945833335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45941.577945833335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45941.577945833335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45941.577945833335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45941.577945833335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45941.577945833335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45941.577945833335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45941.577945833335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45941.577945833335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45941.577945833335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45941.577945833335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45941.577945833335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45941.577945833335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45941.577945833335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45941.577945833335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45941.577945833335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45941.577945833335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45941.577945833335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45941.577945833335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45941.577945833335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45941.577945833335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45941.577945833335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45941.577945833335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45941.577945833335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45941.577945833335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45941.577945833335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45941.577945833335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45941.577945833335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45941.577945833335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45941.577945833335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45941.577945833335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45941.577945833335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45941.577945833335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45941.577945833335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45941.577945833335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45941.577945833335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45941.577945833335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45941.577945833335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45941.577945833335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45941.577945833335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45941.577945833335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45941.577945833335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45941.577945833335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45941.577945833335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45941.577945833335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45941.577945833335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45941.577945833335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45941.577945833335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45941.577945833335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45941.577945833335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45941.577945833335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45941.577945833335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45941.577945833335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45941.577945833335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45941.577945833335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45941.577945833335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45941.577945833335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45941.577945833335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45941.577945833335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45941.577945833335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45941.577945833335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45941.577945833335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45941.577945833335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45941.577945833335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45941.577945833335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45941.577945833335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45941.577945833335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45941.577945833335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45941.577945833335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45941.577945833335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45941.577945833335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45941.577945833335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45941.577945833335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45941.577945833335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45941.577945833335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45941.577945833335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45941.577945833335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45941.577945833335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45941.577945833335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45941.577945833335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45941.577945833335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45941.577945833335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45941.577945833335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45941.577945833335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45941.577945833335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45941.577945833335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45941.577945833335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45941.577945833335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45941.577945833335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45941.577945833335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45941.577945833335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45941.577945833335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45941.577945833335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45941.577945833335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45941.577945833335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45941.577945833335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45941.577945833335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45941.577945833335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45941.577945833335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45941.577945833335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45941.577945833335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45941.577945833335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45941.577945833335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45941.577945833335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45941.577945833335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45941.577945833335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45941.577945833335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45941.577945833335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45941.577945833335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45941.577945833335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45941.577945833335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45941.577945833335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45941.577945833335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45941.577945833335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45941.577945833335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45941.577945833335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45941.577945833335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45941.577945833335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45941.577945833335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45941.577945833335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45941.577945833335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45941.577945833335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45941.577945833335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45941.577945833335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45941.577945833335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45941.577945833335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45941.577945833335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45941.577945833335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45941.577945833335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45941.577945833335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45941.577945833335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45941.577945833335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45941.577945833335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45941.577945833335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45941.577945833335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45941.577945833335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45941.577945833335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45941.577945833335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45941.577945833335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45941.577945833335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45941.577945833335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45941.577945833335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45941.577945833335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45941.577945833335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45941.577945833335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45941.577945833335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45941.577945833335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45941.577945833335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45941.577945833335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45941.577945833335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45941.577945833335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45941.577945833335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45941.577945833335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45941.577945833335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45941.577945833335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45941.577945833335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45941.577945833335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45941.577945833335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45941.577945833335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45941.577945833335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45941.577945833335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45941.577945833335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45941.577945833335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45941.577945833335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45941.577945833335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45941.577945833335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45941.577945833335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45941.577945833335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45941.577945833335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45941.577945833335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45941.577945833335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45941.577945833335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45941.577945833335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45941.577945833335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45941.577945833335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45941.577945833335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45941.577945833335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45941.577945833335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45941.577945833335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45941.577945833335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45941.577945833335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45941.577945833335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45941.577945833335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45941.577945833335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45941.577945833335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45941.577945833335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45941.577945833335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45941.577945833335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45941.577945833335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45941.577945833335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45941.577945833335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45941.577945833335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45941.577945833335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45941.577945833335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45941.577945833335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45941.577945833335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45941.577945833335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45941.577945833335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45941.577945833335</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45941.577945833335</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2" sqref="D22"/>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39060</v>
      </c>
      <c r="B2" s="37" t="str">
        <f>IFERROR(VLOOKUP(D2,DB!A:K,11,0),"")</f>
        <v>R5</v>
      </c>
      <c r="C2" s="37">
        <v>3</v>
      </c>
      <c r="D2" s="123" t="s">
        <v>36000</v>
      </c>
      <c r="E2" s="37" t="s">
        <v>38964</v>
      </c>
      <c r="F2" s="38">
        <v>45891.832060185188</v>
      </c>
      <c r="G2" s="155">
        <f ca="1">IFERROR(NOW()-F2,"")</f>
        <v>49.745885648146213</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15.389068518517888</v>
      </c>
      <c r="H3" s="38">
        <v>45926.158159722225</v>
      </c>
      <c r="I3" s="37" t="str">
        <f>IFERROR(VLOOKUP(D3,DB!A:F,6,0),"")</f>
        <v>SCECO</v>
      </c>
      <c r="J3" s="37" t="str">
        <f>IFERROR(VLOOKUP(D3,DB!A:G,7,0),"")</f>
        <v>Good</v>
      </c>
      <c r="K3" s="37" t="s">
        <v>39063</v>
      </c>
      <c r="L3" s="37" t="str">
        <f>IFERROR(VLOOKUP(D3,DB!A:I,9,0),"")</f>
        <v>Latis</v>
      </c>
      <c r="M3" s="122"/>
    </row>
    <row r="4" spans="1:13" ht="15">
      <c r="A4" s="37"/>
      <c r="B4" s="37" t="str">
        <f>IFERROR(VLOOKUP(D4,DB!A:K,11,0),"")</f>
        <v/>
      </c>
      <c r="C4" s="37"/>
      <c r="D4" s="37"/>
      <c r="E4" s="37"/>
      <c r="F4" s="38"/>
      <c r="G4" s="39">
        <f t="shared" ref="G4:G30" ca="1" si="1">IFERROR(NOW()-F4,"")</f>
        <v>45941.577945833335</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45941.577945833335</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45941.577945833335</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45941.577945833335</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45941.577945833335</v>
      </c>
      <c r="H8" s="38"/>
      <c r="I8" s="37" t="str">
        <f>IFERROR(VLOOKUP(D8,DB!A:F,6,0),"")</f>
        <v/>
      </c>
      <c r="J8" s="37" t="str">
        <f>IFERROR(VLOOKUP(D8,DB!A:G,7,0),"")</f>
        <v/>
      </c>
      <c r="K8" s="37"/>
      <c r="L8" s="37" t="str">
        <f>IFERROR(VLOOKUP(D8,DB!A:I,9,0),"")</f>
        <v/>
      </c>
    </row>
    <row r="9" spans="1:13" ht="15">
      <c r="A9" s="37"/>
      <c r="B9" s="37" t="str">
        <f>IFERROR(VLOOKUP(D9,DB!A:K,11,0),"")</f>
        <v/>
      </c>
      <c r="C9" s="37"/>
      <c r="D9" s="123"/>
      <c r="E9" s="37"/>
      <c r="F9" s="38"/>
      <c r="G9" s="39">
        <f t="shared" ca="1" si="1"/>
        <v>45941.577945833335</v>
      </c>
      <c r="H9" s="38"/>
      <c r="I9" s="37" t="str">
        <f>IFERROR(VLOOKUP(D9,DB!A:F,6,0),"")</f>
        <v/>
      </c>
      <c r="J9" s="37" t="str">
        <f>IFERROR(VLOOKUP(D9,DB!A:G,7,0),"")</f>
        <v/>
      </c>
      <c r="K9" s="37"/>
      <c r="L9" s="37" t="str">
        <f>IFERROR(VLOOKUP(D9,DB!A:I,9,0),"")</f>
        <v/>
      </c>
    </row>
    <row r="10" spans="1:13" ht="15">
      <c r="A10" s="81"/>
      <c r="B10" s="81" t="str">
        <f>IFERROR(VLOOKUP(D10,DB!A:K,11,0),"")</f>
        <v/>
      </c>
      <c r="C10" s="81"/>
      <c r="D10" s="159"/>
      <c r="E10" s="81"/>
      <c r="F10" s="120"/>
      <c r="G10" s="121">
        <f t="shared" ca="1" si="1"/>
        <v>45941.577945833335</v>
      </c>
      <c r="H10" s="120"/>
      <c r="I10" s="81" t="str">
        <f>IFERROR(VLOOKUP(D10,DB!A:F,6,0),"")</f>
        <v/>
      </c>
      <c r="J10" s="81" t="str">
        <f>IFERROR(VLOOKUP(D10,DB!A:G,7,0),"")</f>
        <v/>
      </c>
      <c r="K10" s="81"/>
      <c r="L10" s="81" t="str">
        <f>IFERROR(VLOOKUP(D10,DB!A:I,9,0),"")</f>
        <v/>
      </c>
    </row>
    <row r="11" spans="1:13" ht="15">
      <c r="A11" s="37"/>
      <c r="B11" s="37" t="str">
        <f>IFERROR(VLOOKUP(D11,DB!A:K,11,0),"")</f>
        <v/>
      </c>
      <c r="C11" s="37"/>
      <c r="D11" s="123"/>
      <c r="E11" s="37"/>
      <c r="F11" s="38"/>
      <c r="G11" s="39">
        <f t="shared" ca="1" si="1"/>
        <v>45941.577945833335</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45941.577945833335</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1"/>
        <v>45941.577945833335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45941.577945833335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45941.577945833335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45941.577945833335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45941.577945833335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45941.577945833335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45941.577945833335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45941.577945833335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45941.577945833335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45941.577945833335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45941.577945833335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45941.577945833335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45941.577945833335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45941.577945833335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45941.577945833335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45941.577945833335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45941.577945833335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45941.577945833335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45941.577945833335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45941.577945833335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45941.577945833335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45941.577945833335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45941.577945833335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45941.577945833335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45941.577945833335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45941.577945833335</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45941.577945833335</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45941.577945833335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45941.577945833335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45941.577945833335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45941.577945833335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45941.577945833335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45941.577945833335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45941.577945833335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45941.577945833335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45941.577945833335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45941.577945833335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45941.577945833335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45941.577945833335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45941.577945833335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45941.577945833335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45941.577945833335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45941.577945833335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45941.577945833335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45941.577945833335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45941.577945833335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45941.577945833335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45941.577945833335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45941.577945833335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45941.577945833335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45941.577945833335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45941.577945833335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45941.577945833335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45941.577945833335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45941.577945833335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45941.577945833335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45941.577945833335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45941.577945833335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45941.577945833335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45941.577945833335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45941.577945833335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45941.577945833335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45941.577945833335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45941.577945833335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45941.577945833335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45941.577945833335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45941.577945833335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45941.577945833335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45941.577945833335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45941.577945833335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45941.577945833335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45941.577945833335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45941.577945833335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45941.577945833335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45941.577945833335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45941.577945833335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45941.577945833335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45941.577945833335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45941.577945833335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45941.577945833335</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45941.577945833335</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14.805098611112044</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2.0488833333365619</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7.6969736111132079</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0.55398750000313157</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37777</v>
      </c>
      <c r="E6" s="153" t="s">
        <v>38964</v>
      </c>
      <c r="F6" s="110">
        <v>45941.521770833337</v>
      </c>
      <c r="G6" s="78">
        <f ca="1">IFERROR(NOW()-F6,"-")</f>
        <v>5.6174999997892883E-2</v>
      </c>
      <c r="H6" s="110">
        <v>45941.515902777777</v>
      </c>
      <c r="I6" s="106" t="str">
        <f>IFERROR(VLOOKUP(D6,DB!A:F,6,0),"")</f>
        <v>Generator-SG</v>
      </c>
      <c r="J6" s="105" t="str">
        <f>IFERROR(VLOOKUP(D6,DB!A:G,7,0),"")</f>
        <v>Vandalized</v>
      </c>
      <c r="K6" s="111" t="s">
        <v>39073</v>
      </c>
      <c r="L6" s="112" t="str">
        <f>IFERROR(VLOOKUP(D6,DB!A:I,9,0),"")</f>
        <v>Latis</v>
      </c>
    </row>
    <row r="7" spans="1:16383" ht="31.5" customHeight="1">
      <c r="A7"/>
      <c r="B7" s="106" t="str">
        <f>IFERROR(VLOOKUP(D7,DB!A:K,11,0),"")</f>
        <v/>
      </c>
      <c r="C7" s="108"/>
      <c r="D7" s="106"/>
      <c r="E7" s="109"/>
      <c r="F7" s="110"/>
      <c r="G7" s="78">
        <f ca="1">IFERROR(NOW()-F7,"-")</f>
        <v>45941.577945833335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45941.577945833335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45941.577945833335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45941.577945833335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45941.577945833335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45941.577945833335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45941.577945833335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45941.577945833335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45941.577945833335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45941.577945833335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45941.577945833335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45941.577945833335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45941.577945833335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45941.577945833335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45941.577945833335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45941.577945833335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45941.577945833335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45941.577945833335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45941.577945833335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45941.577945833335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45941.577945833335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45941.577945833335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45941.577945833335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45941.577945833335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45941.577945833335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45941.577945833335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45941.577945833335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45941.577945833335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45941.577945833335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45941.577945833335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45941.577945833335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45941.577945833335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45941.577945833335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45941.577945833335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45941.577945833335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45941.577945833335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45941.577945833335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45941.577945833335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45941.577945833335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45941.577945833335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45941.577945833335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45941.577945833335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45941.577945833335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45941.577945833335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45941.577945833335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45941.577945833335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45941.577945833335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45941.577945833335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45941.577945833335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45941.577945833335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45941.577945833335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45941.577945833335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45941.577945833335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45941.577945833335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45941.577945833335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45941.577945833335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45941.577945833335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45941.577945833335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45941.577945833335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45941.577945833335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45941.577945833335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45941.577945833335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45941.577945833335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45941.577945833335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45941.577945833335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45941.577945833335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45941.577945833335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45941.577945833335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45941.577945833335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45941.577945833335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45941.577945833335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45941.577945833335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45941.577945833335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45941.577945833335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45941.577945833335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45941.577945833335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45941.577945833335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45941.577945833335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45941.577945833335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45941.577945833335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45941.577945833335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45941.577945833335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45941.577945833335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45941.577945833335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45941.577945833335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45941.577945833335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45941.577945833335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45941.577945833335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45941.577945833335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45941.577945833335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45941.577945833335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45941.577945833335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45941.577945833335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45941.577945833335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45941.577945833335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45941.577945833335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45941.577945833335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45941.577945833335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45941.577945833335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45941.577945833335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45941.577945833335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45941.577945833335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45941.577945833335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45941.577945833335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45941.577945833335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45941.577945833335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45941.577945833335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45941.577945833335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45941.577945833335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45941.577945833335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45941.577945833335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45941.577945833335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45941.577945833335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45941.577945833335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45941.577945833335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45941.577945833335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45941.577945833335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45941.577945833335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45941.577945833335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45941.577945833335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45941.577945833335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45941.577945833335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45941.577945833335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45941.577945833335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45941.577945833335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45941.577945833335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45941.577945833335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45941.577945833335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45941.577945833335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45941.577945833335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45941.577945833335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45941.577945833335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45941.577945833335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45941.577945833335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45941.577945833335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45941.577945833335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45941.577945833335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45941.577945833335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45941.577945833335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45941.577945833335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45941.577945833335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45941.577945833335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45941.577945833335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45941.577945833335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45941.577945833335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45941.577945833335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45941.577945833335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45941.577945833335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45941.577945833335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45941.577945833335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45941.577945833335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45941.577945833335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45941.577945833335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45941.577945833335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45941.577945833335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45941.577945833335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45941.577945833335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45941.577945833335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45941.577945833335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45941.577945833335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45941.577945833335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45941.577945833335</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