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94" documentId="13_ncr:1_{F6CB121F-512D-4AA6-A0C1-0FB36C537598}" xr6:coauthVersionLast="47" xr6:coauthVersionMax="47" xr10:uidLastSave="{69A490C7-5D28-4805-9C92-956A3158E62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<sst xmlns="http://schemas.openxmlformats.org/spreadsheetml/2006/main" count="178576" uniqueCount="39071">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</sst>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277.99028148147772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0.48095277777611045</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45940.938707407404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45940.938707407404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45940.938707407404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45940.938707407404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45940.938707407404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45940.938707407404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45940.938707407404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45940.938707407404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45940.938707407404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45940.938707407404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45940.938707407404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45940.938707407404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45940.938707407404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45940.938707407404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45940.938707407404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45940.938707407404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45940.938707407404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45940.938707407404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45940.938707407404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45940.938707407404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45940.938707407404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45940.938707407404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45940.938707407404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45940.938707407404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45940.938707407404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45940.938707407404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45940.938707407404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45940.938707407404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45940.938707407404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45940.938707407404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45940.938707407404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45940.938707407404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45940.938707407404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45940.938707407404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45940.938707407404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45940.938707407404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45940.938707407404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45940.938707407404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45940.938707407404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45940.938707407404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45940.938707407404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45940.938707407404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45940.938707407404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45940.938707407404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45940.938707407404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45940.938707407404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45940.938707407404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45940.938707407404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45940.938707407404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134.21162407407246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115.93886944444239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45940.938707407404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45940.938707407404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45940.938707407404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45940.938707407404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45940.938707407404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45940.938707407404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45940.938707407404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45940.938707407404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45940.938707407404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45940.938707407404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45940.938707407404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45940.938707407404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45940.938707407404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45940.938707407404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45940.938707407404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45940.938707407404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45940.938707407404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45940.938707407404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45940.938707407404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45940.938707407404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45940.938707407404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45940.938707407404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45940.938707407404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45940.938707407404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45940.938707407404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45940.938707407404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45940.938707407404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45940.938707407404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45940.938707407404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45940.938707407404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45940.938707407404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45940.938707407404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45940.938707407404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45940.938707407404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45940.938707407404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45940.938707407404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45940.938707407404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45940.938707407404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45940.938707407404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45940.938707407404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45940.938707407404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45940.938707407404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45940.938707407404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45940.938707407404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45940.938707407404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45940.938707407404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45940.938707407404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45940.938707407404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45940.938707407404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45940.938707407404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45940.938707407404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45940.938707407404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45940.938707407404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45940.938707407404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45940.938707407404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45940.938707407404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45940.938707407404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45940.938707407404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45940.938707407404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45940.938707407404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45940.938707407404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45940.938707407404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45940.938707407404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45940.938707407404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45940.938707407404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45940.938707407404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45940.938707407404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45940.938707407404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45940.938707407404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45940.938707407404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45940.938707407404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45940.938707407404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45940.938707407404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45940.938707407404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45940.938707407404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45940.938707407404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45940.938707407404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45940.938707407404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45940.938707407404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45940.938707407404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45940.938707407404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45940.938707407404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45940.938707407404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45940.938707407404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45940.938707407404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45940.938707407404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45940.938707407404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45940.938707407404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45940.938707407404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45940.938707407404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45940.938707407404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45940.938707407404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45940.938707407404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45940.938707407404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45940.938707407404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45940.938707407404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45940.938707407404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45940.938707407404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45940.938707407404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45940.938707407404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45940.938707407404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45940.938707407404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45940.938707407404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45940.938707407404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45940.938707407404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45940.938707407404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45940.938707407404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45940.938707407404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45940.938707407404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45940.938707407404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45940.938707407404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45940.938707407404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45940.938707407404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45940.938707407404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45940.938707407404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45940.938707407404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45940.938707407404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45940.938707407404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45940.938707407404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45940.938707407404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45940.938707407404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45940.938707407404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45940.938707407404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45940.938707407404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45940.938707407404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45940.938707407404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45940.938707407404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45940.938707407404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45940.938707407404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45940.938707407404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45940.938707407404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45940.938707407404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45940.938707407404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45940.938707407404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45940.938707407404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45940.938707407404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45940.938707407404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45940.938707407404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45940.938707407404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45940.938707407404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45940.938707407404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45940.938707407404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45940.938707407404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45940.938707407404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45940.938707407404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45940.938707407404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45940.938707407404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45940.938707407404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45940.938707407404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45940.938707407404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45940.938707407404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45940.938707407404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45940.938707407404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45940.938707407404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45940.938707407404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45940.938707407404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45940.938707407404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45940.938707407404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45940.938707407404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45940.938707407404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45940.938707407404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45940.938707407404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45940.938707407404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45940.938707407404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45940.938707407404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45940.938707407404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45940.938707407404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45940.938707407404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45940.938707407404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45940.938707407404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45940.938707407404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45940.938707407404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45940.938707407404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45940.938707407404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3" ca="1" si="0">IFERROR(NOW()-F2,"-")</f>
        <v>45940.938707407404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45940.938707407404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45940.938707407404</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45940.938707407404</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45940.938707407404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45940.938707407404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45940.938707407404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45940.938707407404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45940.938707407404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45940.938707407404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45940.938707407404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45940.938707407404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45940.938707407404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45940.938707407404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45940.938707407404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45940.938707407404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45940.938707407404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45940.938707407404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45940.938707407404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45940.938707407404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45940.938707407404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45940.938707407404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45940.938707407404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45940.938707407404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45940.938707407404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45940.938707407404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45940.938707407404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45940.938707407404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45940.938707407404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45940.938707407404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45940.938707407404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45940.938707407404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45940.938707407404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45940.938707407404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45940.938707407404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45940.938707407404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45940.938707407404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45940.938707407404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45940.938707407404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45940.938707407404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45940.938707407404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45940.938707407404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45940.938707407404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45940.938707407404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45940.938707407404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45940.938707407404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45940.938707407404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45940.938707407404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45940.938707407404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45940.938707407404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45940.938707407404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45940.938707407404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45940.938707407404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45940.938707407404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45940.938707407404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45940.938707407404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45940.938707407404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45940.938707407404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45940.938707407404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45940.938707407404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45940.938707407404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45940.938707407404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45940.938707407404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45940.938707407404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45940.938707407404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45940.938707407404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45940.938707407404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45940.938707407404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45940.938707407404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45940.938707407404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45940.938707407404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45940.938707407404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45940.938707407404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45940.938707407404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45940.938707407404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45940.938707407404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45940.938707407404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45940.938707407404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45940.938707407404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45940.938707407404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45940.938707407404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45940.938707407404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45940.938707407404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45940.938707407404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45940.938707407404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45940.938707407404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45940.938707407404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45940.938707407404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45940.938707407404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45940.938707407404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45940.938707407404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45940.938707407404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45940.938707407404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45940.938707407404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45940.938707407404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45940.938707407404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45940.938707407404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45940.938707407404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45940.938707407404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45940.938707407404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45940.938707407404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45940.938707407404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45940.938707407404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45940.938707407404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45940.938707407404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45940.938707407404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45940.938707407404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45940.938707407404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45940.938707407404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45940.938707407404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45940.938707407404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45940.938707407404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45940.938707407404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45940.938707407404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45940.938707407404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45940.938707407404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45940.938707407404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45940.938707407404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45940.938707407404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45940.938707407404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45940.938707407404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45940.938707407404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45940.938707407404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45940.938707407404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45940.938707407404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45940.938707407404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45940.938707407404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45940.938707407404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45940.938707407404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45940.938707407404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45940.938707407404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45940.938707407404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45940.938707407404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45940.938707407404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45940.938707407404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45940.938707407404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45940.938707407404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45940.938707407404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45940.938707407404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45940.938707407404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45940.938707407404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45940.938707407404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45940.938707407404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45940.938707407404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45940.938707407404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45940.938707407404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45940.938707407404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45940.938707407404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45940.938707407404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45940.938707407404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45940.938707407404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45940.938707407404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45940.938707407404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45940.938707407404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45940.938707407404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45940.938707407404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45940.938707407404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45940.938707407404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45940.938707407404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45940.938707407404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45940.938707407404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45940.938707407404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45940.938707407404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45940.938707407404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45940.938707407404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45940.938707407404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45940.938707407404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45940.938707407404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45940.938707407404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45940.938707407404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45940.938707407404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45940.938707407404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45940.938707407404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45940.938707407404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45940.938707407404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45940.938707407404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45940.938707407404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45940.938707407404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45940.938707407404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45940.938707407404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45940.938707407404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45940.938707407404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45940.938707407404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45940.938707407404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45940.938707407404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45940.938707407404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45940.938707407404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45940.938707407404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45940.938707407404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45940.938707407404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45940.938707407404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45940.938707407404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45940.938707407404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45940.938707407404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45940.938707407404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45940.938707407404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45940.938707407404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45940.938707407404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45940.938707407404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45940.938707407404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45940.938707407404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45940.938707407404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45940.938707407404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45940.938707407404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45940.938707407404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45940.938707407404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45940.938707407404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45940.938707407404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45940.938707407404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45940.938707407404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45940.938707407404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45940.938707407404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45940.938707407404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45940.938707407404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45940.938707407404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45940.938707407404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45940.938707407404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45940.938707407404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45940.938707407404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45940.938707407404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45940.938707407404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45940.938707407404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45940.938707407404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45940.938707407404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45940.938707407404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45940.938707407404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45940.938707407404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45940.938707407404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45940.938707407404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45940.938707407404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45940.938707407404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45940.938707407404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45940.938707407404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45940.938707407404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45940.938707407404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45940.938707407404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45940.938707407404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45940.938707407404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45940.938707407404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45940.938707407404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45940.938707407404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45940.938707407404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45940.938707407404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45940.938707407404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45940.938707407404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45940.938707407404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45940.938707407404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45940.938707407404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45940.938707407404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45940.938707407404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45940.938707407404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45940.938707407404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45940.938707407404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45940.938707407404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45940.938707407404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45940.938707407404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45940.938707407404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45940.938707407404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45940.938707407404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45940.938707407404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45940.938707407404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45940.938707407404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45940.938707407404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45940.938707407404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45940.938707407404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45940.938707407404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45940.938707407404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45940.938707407404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45940.938707407404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45940.938707407404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45940.938707407404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45940.938707407404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45940.938707407404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45940.938707407404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45940.938707407404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45940.938707407404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45940.938707407404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45940.938707407404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45940.938707407404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45940.938707407404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45940.938707407404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45940.938707407404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45940.938707407404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45940.938707407404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45940.938707407404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45940.938707407404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45940.938707407404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45940.938707407404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45940.938707407404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45940.938707407404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45940.938707407404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45940.938707407404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45940.938707407404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45940.938707407404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45940.938707407404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45940.938707407404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45940.938707407404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45940.938707407404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45940.938707407404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45940.938707407404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45940.938707407404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45940.938707407404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45940.938707407404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45940.938707407404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45940.938707407404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45940.938707407404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45940.938707407404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45940.938707407404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45940.938707407404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45940.938707407404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45940.938707407404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45940.938707407404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45940.938707407404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45940.938707407404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45940.938707407404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45940.938707407404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45940.938707407404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45940.938707407404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45940.938707407404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45940.938707407404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45940.938707407404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45940.938707407404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45940.938707407404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45940.938707407404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45940.938707407404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45940.938707407404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45940.938707407404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45940.938707407404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45940.938707407404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45940.938707407404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45940.938707407404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45940.938707407404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45940.938707407404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45940.938707407404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45940.938707407404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45940.938707407404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45940.938707407404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45940.938707407404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45940.938707407404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45940.938707407404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45940.938707407404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45940.938707407404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45940.938707407404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45940.938707407404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45940.938707407404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45940.938707407404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45940.938707407404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45940.938707407404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45940.938707407404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45940.938707407404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45940.938707407404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45940.938707407404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45940.938707407404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45940.938707407404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45940.938707407404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45940.938707407404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45940.938707407404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45940.938707407404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45940.938707407404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45940.938707407404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45940.938707407404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45940.938707407404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45940.938707407404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45940.938707407404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45940.938707407404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45940.938707407404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45940.938707407404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45940.938707407404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45940.938707407404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45940.938707407404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45940.938707407404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45940.938707407404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45940.938707407404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45940.938707407404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45940.938707407404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45940.938707407404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45940.938707407404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45940.938707407404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45940.938707407404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45940.938707407404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45940.938707407404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45940.938707407404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45940.938707407404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45940.938707407404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45940.938707407404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45940.938707407404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45940.938707407404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45940.938707407404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45940.938707407404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45940.938707407404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45940.938707407404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45940.938707407404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45940.938707407404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45940.938707407404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45940.938707407404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45940.938707407404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45940.938707407404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45940.938707407404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45940.938707407404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45940.938707407404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45940.938707407404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45940.938707407404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45940.938707407404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45940.938707407404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45940.938707407404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45940.938707407404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45940.938707407404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45940.938707407404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45940.938707407404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45940.938707407404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45940.938707407404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45940.938707407404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45940.938707407404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45940.938707407404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45940.938707407404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45940.938707407404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45940.938707407404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45940.938707407404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45940.938707407404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45940.938707407404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45940.938707407404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45940.938707407404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45940.938707407404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45940.938707407404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45940.938707407404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45940.938707407404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45940.938707407404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45940.938707407404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45940.938707407404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45940.938707407404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45940.938707407404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45940.938707407404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45940.938707407404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45940.938707407404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45940.938707407404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45940.938707407404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45940.938707407404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45940.938707407404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45940.938707407404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45940.938707407404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45940.938707407404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45940.938707407404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45940.938707407404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45940.938707407404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45940.938707407404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45940.938707407404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45940.938707407404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45940.938707407404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45940.938707407404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45940.938707407404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45940.938707407404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45940.938707407404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45940.938707407404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45940.938707407404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45940.938707407404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45940.938707407404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45940.938707407404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45940.938707407404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45940.938707407404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45940.938707407404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45940.938707407404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45940.938707407404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45940.938707407404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45940.938707407404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45940.938707407404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45940.938707407404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45940.938707407404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45940.938707407404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45940.938707407404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45940.938707407404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45940.938707407404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45940.938707407404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45940.938707407404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45940.938707407404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45940.938707407404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45940.938707407404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45940.938707407404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45940.938707407404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45940.938707407404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45940.938707407404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45940.938707407404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45940.938707407404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45940.938707407404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45940.938707407404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45940.938707407404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45940.938707407404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45940.938707407404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45940.938707407404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45940.938707407404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45940.938707407404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45940.938707407404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45940.938707407404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45940.938707407404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45940.938707407404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45940.938707407404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45940.938707407404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45940.938707407404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45940.938707407404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45940.938707407404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45940.938707407404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45940.938707407404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45940.938707407404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45940.938707407404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45940.938707407404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45940.938707407404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45940.938707407404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45940.938707407404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45940.938707407404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45940.938707407404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45940.938707407404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45940.938707407404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45940.938707407404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45940.938707407404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45940.938707407404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45940.938707407404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45940.938707407404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45940.938707407404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45940.938707407404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45940.938707407404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45940.938707407404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45940.938707407404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45940.938707407404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45940.938707407404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45940.938707407404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45940.938707407404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45940.938707407404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45940.938707407404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45940.938707407404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45940.938707407404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45940.938707407404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45940.938707407404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45940.938707407404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45940.938707407404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45940.938707407404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45940.938707407404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45940.938707407404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45940.938707407404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45940.938707407404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45940.938707407404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45940.938707407404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45940.938707407404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45940.938707407404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45940.938707407404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45940.938707407404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45940.938707407404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45940.938707407404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45940.938707407404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45940.938707407404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45940.938707407404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45940.938707407404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45940.938707407404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45940.938707407404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45940.938707407404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45940.938707407404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45940.938707407404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45940.938707407404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45940.938707407404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45940.938707407404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45940.938707407404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45940.938707407404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45940.938707407404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45940.938707407404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45940.938707407404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45940.938707407404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45940.938707407404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45940.938707407404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45940.938707407404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45940.938707407404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45940.938707407404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45940.938707407404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45940.938707407404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45940.938707407404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45940.938707407404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45940.938707407404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45940.938707407404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45940.938707407404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45940.938707407404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45940.938707407404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45940.938707407404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45940.938707407404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45940.938707407404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45940.938707407404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45940.938707407404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45940.938707407404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45940.938707407404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45940.938707407404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45940.938707407404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45940.938707407404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45940.938707407404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45940.938707407404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45940.938707407404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45940.938707407404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45940.938707407404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45940.938707407404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45940.938707407404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45940.938707407404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45940.938707407404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45940.938707407404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45940.938707407404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45940.938707407404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45940.938707407404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45940.938707407404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45940.938707407404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45940.938707407404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45940.938707407404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45940.938707407404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45940.938707407404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45940.938707407404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45940.938707407404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45940.938707407404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45940.938707407404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45940.938707407404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45940.938707407404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45940.938707407404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45940.938707407404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45940.938707407404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45940.938707407404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45940.938707407404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45940.938707407404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45940.938707407404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45940.938707407404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45940.938707407404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45940.938707407404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45940.938707407404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45940.938707407404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45940.938707407404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45940.938707407404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45940.938707407404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45940.938707407404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45940.938707407404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45940.938707407404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45940.938707407404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45940.938707407404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45940.938707407404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45940.938707407404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45940.938707407404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45940.938707407404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45940.938707407404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45940.938707407404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45940.938707407404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45940.938707407404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45940.938707407404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45940.938707407404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45940.938707407404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45940.938707407404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45940.938707407404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45940.938707407404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45940.938707407404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45940.938707407404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45940.938707407404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45940.938707407404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45940.938707407404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45940.938707407404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45940.938707407404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45940.938707407404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45940.938707407404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45940.938707407404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45940.938707407404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45940.938707407404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45940.938707407404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45940.938707407404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45940.938707407404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45940.938707407404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45940.938707407404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45940.938707407404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45940.938707407404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45940.938707407404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45940.938707407404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45940.938707407404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45940.938707407404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45940.938707407404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45940.938707407404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45940.938707407404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45940.938707407404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45940.938707407404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45940.938707407404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45940.938707407404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45940.938707407404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45940.938707407404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45940.938707407404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45940.938707407404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45940.938707407404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45940.938707407404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45940.938707407404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45940.938707407404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45940.938707407404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45940.938707407404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45940.938707407404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45940.938707407404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45940.938707407404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45940.938707407404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45940.938707407404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45940.938707407404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45940.938707407404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45940.938707407404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45940.938707407404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45940.938707407404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45940.938707407404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45940.938707407404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45940.938707407404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45940.938707407404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45940.938707407404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45940.938707407404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45940.938707407404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45940.938707407404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45940.938707407404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45940.938707407404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45940.938707407404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45940.938707407404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45940.938707407404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45940.938707407404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45940.938707407404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45940.938707407404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45940.938707407404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45940.938707407404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45940.938707407404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45940.938707407404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45940.938707407404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45940.938707407404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45940.938707407404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45940.938707407404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45940.938707407404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45940.938707407404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45940.938707407404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45940.938707407404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45940.938707407404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45940.938707407404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45940.938707407404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45940.938707407404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45940.938707407404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45940.938707407404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45940.938707407404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45940.938707407404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45940.938707407404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45940.938707407404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45940.938707407404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45940.938707407404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45940.938707407404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45940.938707407404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45940.938707407404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45940.938707407404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45940.938707407404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45940.938707407404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45940.938707407404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45940.938707407404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45940.938707407404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45940.938707407404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45940.938707407404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45940.938707407404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45940.938707407404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45940.938707407404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45940.938707407404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45940.938707407404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45940.938707407404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45940.938707407404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45940.938707407404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45940.938707407404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45940.938707407404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45940.938707407404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45940.938707407404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45940.938707407404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45940.938707407404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45940.938707407404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45940.938707407404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45940.938707407404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45940.938707407404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45940.938707407404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45940.938707407404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45940.938707407404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45940.938707407404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45940.938707407404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45940.938707407404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45940.938707407404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45940.938707407404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45940.938707407404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45940.938707407404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45940.938707407404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45940.938707407404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45940.938707407404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45940.938707407404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45940.938707407404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45940.938707407404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45940.938707407404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45940.938707407404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45940.938707407404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45940.938707407404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45940.938707407404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45940.938707407404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45940.938707407404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45940.938707407404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45940.938707407404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45940.938707407404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45940.938707407404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45940.938707407404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45940.938707407404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45940.938707407404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45940.938707407404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45940.938707407404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45940.938707407404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45940.938707407404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45940.938707407404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45940.938707407404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45940.938707407404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45940.938707407404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45940.938707407404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45940.938707407404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45940.938707407404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45940.938707407404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45940.938707407404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45940.938707407404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45940.938707407404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45940.938707407404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45940.938707407404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45940.938707407404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45940.938707407404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45940.938707407404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45940.938707407404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45940.938707407404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45940.938707407404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45940.938707407404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45940.938707407404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45940.938707407404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45940.938707407404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45940.938707407404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45940.938707407404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45940.938707407404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45940.938707407404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45940.938707407404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45940.938707407404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45940.938707407404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45940.938707407404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45940.938707407404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45940.938707407404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45940.938707407404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45940.938707407404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45940.938707407404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45940.938707407404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45940.938707407404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45940.938707407404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45940.938707407404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45940.938707407404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45940.938707407404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45940.938707407404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45940.938707407404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45940.938707407404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45940.938707407404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45940.938707407404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45940.938707407404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45940.938707407404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45940.938707407404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45940.938707407404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45940.938707407404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45940.938707407404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45940.938707407404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45940.938707407404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45940.938707407404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45940.938707407404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45940.938707407404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45940.938707407404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45940.938707407404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45940.938707407404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45940.938707407404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45940.938707407404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45940.938707407404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45940.938707407404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45940.938707407404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45940.938707407404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45940.938707407404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45940.938707407404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45940.938707407404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45940.938707407404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45940.938707407404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45940.938707407404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45940.938707407404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45940.938707407404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45940.938707407404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45940.938707407404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45940.938707407404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45940.938707407404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45940.938707407404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45940.938707407404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45940.938707407404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45940.938707407404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45940.938707407404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45940.938707407404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45940.938707407404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45940.938707407404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45940.938707407404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45940.938707407404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45940.938707407404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45940.938707407404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45940.938707407404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45940.938707407404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45940.938707407404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45940.938707407404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45940.938707407404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45940.938707407404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45940.938707407404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45940.938707407404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45940.938707407404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45940.938707407404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45940.938707407404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45940.938707407404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45940.938707407404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45940.938707407404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45940.938707407404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45940.938707407404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45940.938707407404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45940.938707407404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45940.938707407404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45940.938707407404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45940.938707407404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45940.938707407404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45940.938707407404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45940.938707407404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45940.938707407404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45940.938707407404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45940.938707407404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45940.938707407404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45940.938707407404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45940.938707407404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45940.938707407404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45940.938707407404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45940.938707407404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45940.938707407404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45940.938707407404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45940.938707407404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45940.938707407404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45940.938707407404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45940.938707407404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45940.938707407404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45940.938707407404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45940.938707407404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45940.938707407404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45940.938707407404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45940.938707407404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45940.938707407404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45940.938707407404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45940.938707407404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45940.938707407404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45940.938707407404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45940.938707407404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45940.938707407404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45940.938707407404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45940.938707407404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45940.938707407404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45940.938707407404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45940.938707407404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45940.938707407404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45940.938707407404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45940.938707407404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45940.938707407404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45940.938707407404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45940.938707407404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45940.938707407404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45940.938707407404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45940.938707407404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45940.938707407404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45940.938707407404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45940.938707407404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45940.938707407404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45940.938707407404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45940.938707407404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45940.938707407404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45940.938707407404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45940.938707407404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45940.938707407404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45940.938707407404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45940.938707407404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45940.938707407404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45940.938707407404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45940.938707407404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45940.938707407404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45940.938707407404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45940.938707407404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45940.938707407404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45940.938707407404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45940.938707407404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45940.938707407404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45940.938707407404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45940.938707407404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45940.938707407404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45940.938707407404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45940.938707407404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45940.938707407404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45940.938707407404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45940.938707407404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45940.938707407404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45940.938707407404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45940.938707407404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45940.938707407404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45940.938707407404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45940.938707407404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45940.938707407404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45940.938707407404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45940.938707407404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45940.938707407404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45940.938707407404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45940.938707407404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45940.938707407404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45940.938707407404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45940.938707407404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45940.938707407404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45940.938707407404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45940.938707407404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45940.938707407404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45940.938707407404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45940.938707407404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45940.938707407404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45940.938707407404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45940.938707407404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45940.938707407404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45940.938707407404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45940.938707407404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45940.938707407404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45940.938707407404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45940.938707407404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45940.938707407404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45940.938707407404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45940.938707407404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45940.938707407404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45940.938707407404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45940.938707407404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45940.938707407404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45940.938707407404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45940.938707407404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45940.938707407404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45940.938707407404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45940.938707407404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45940.938707407404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45940.938707407404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45940.938707407404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45940.938707407404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45940.938707407404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45940.938707407404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45940.938707407404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45940.938707407404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45940.938707407404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45940.938707407404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45940.938707407404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45940.938707407404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45940.938707407404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45940.938707407404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45940.938707407404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45940.938707407404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45940.938707407404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45940.938707407404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45940.938707407404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45940.938707407404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45940.938707407404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45940.938707407404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45940.938707407404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45940.938707407404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45940.938707407404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45940.938707407404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45940.938707407404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45940.938707407404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45940.938707407404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45940.938707407404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45940.938707407404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45940.938707407404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45940.938707407404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45940.938707407404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45940.938707407404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45940.938707407404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45940.938707407404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45940.938707407404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45940.938707407404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45940.938707407404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45940.938707407404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45940.938707407404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45940.938707407404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45940.938707407404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45940.938707407404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45940.938707407404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45940.938707407404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45940.938707407404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45940.938707407404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45940.938707407404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45940.938707407404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45940.938707407404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45940.938707407404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45940.938707407404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45940.938707407404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45940.938707407404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45940.938707407404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45940.938707407404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45940.938707407404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45940.938707407404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45940.938707407404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45940.938707407404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45940.938707407404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45940.938707407404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45940.938707407404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45940.938707407404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45940.938707407404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45940.938707407404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45940.938707407404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45940.938707407404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45940.938707407404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45940.938707407404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45940.938707407404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45940.938707407404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45940.938707407404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45940.938707407404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45940.938707407404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45940.938707407404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45940.938707407404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45940.938707407404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45940.938707407404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45940.938707407404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45940.938707407404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45940.938707407404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45940.938707407404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45940.938707407404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45940.938707407404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45940.938707407404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45940.938707407404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45940.938707407404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45940.938707407404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45940.938707407404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45940.938707407404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45940.938707407404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45940.938707407404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45940.938707407404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45940.938707407404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45940.938707407404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45940.938707407404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45940.938707407404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45940.938707407404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45940.938707407404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45940.938707407404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45940.938707407404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45940.938707407404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45940.938707407404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45940.938707407404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45940.938707407404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45940.938707407404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45940.938707407404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45940.938707407404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45940.938707407404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45940.938707407404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45940.938707407404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45940.938707407404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45940.938707407404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45940.938707407404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45940.938707407404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45940.938707407404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45940.938707407404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45940.938707407404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45940.938707407404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45940.938707407404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45940.938707407404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45940.938707407404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45940.938707407404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45940.938707407404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45940.938707407404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45940.938707407404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45940.938707407404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45940.938707407404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45940.938707407404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45940.938707407404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45940.938707407404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45940.938707407404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45940.938707407404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45940.938707407404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45940.938707407404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45940.938707407404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45940.938707407404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45940.938707407404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45940.938707407404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45940.938707407404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45940.938707407404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45940.938707407404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45940.938707407404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45940.938707407404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45940.938707407404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45940.938707407404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45940.938707407404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45940.938707407404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45940.938707407404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45940.938707407404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45940.938707407404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45940.938707407404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45940.938707407404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45940.938707407404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45940.938707407404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45940.938707407404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45940.938707407404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237.45798981480766</v>
      </c>
      <c r="H2" s="105">
        <v>45703.474768518521</v>
      </c>
      <c r="I2" s="102" t="str">
        <f>IFERROR(VLOOKUP(D2,DB!A:F,6,0),"")</f>
        <v>SCECO</v>
      </c>
      <c r="J2" s="102" t="str">
        <f>IFERROR(VLOOKUP(D2,DB!A:G,7,0),"")</f>
        <v>Dead</v>
      </c>
      <c r="K2" s="107" t="s">
        <v>39056</v>
      </c>
      <c r="L2" s="99" t="str">
        <f>IFERROR(VLOOKUP(D2,DB!A:I,9,0),"")</f>
        <v>Latis</v>
      </c>
    </row>
    <row r="3" spans="1:16" ht="15" customHeight="1">
      <c r="A3" s="127"/>
      <c r="B3" s="127" t="str">
        <f>IFERROR(VLOOKUP(D3,DB!A:K,11,0),"")</f>
        <v/>
      </c>
      <c r="C3" s="128"/>
      <c r="D3" s="129"/>
      <c r="E3" s="104"/>
      <c r="F3" s="131"/>
      <c r="G3" s="132">
        <f ca="1">IFERROR(NOW()-F3,"")</f>
        <v>45940.938707407404</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45940.938707407404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45940.938707407404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45940.938707407404</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45940.938707407404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45940.938707407404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45940.938707407404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45940.938707407404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45940.938707407404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45940.938707407404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45940.938707407404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45940.938707407404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45940.938707407404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45940.938707407404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45940.938707407404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45940.938707407404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45940.938707407404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45940.938707407404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45940.938707407404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45940.938707407404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45940.938707407404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45940.938707407404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45940.938707407404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45940.938707407404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45940.938707407404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45940.938707407404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45940.938707407404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45940.938707407404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45940.938707407404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45940.938707407404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45940.938707407404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45940.938707407404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45940.938707407404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45940.938707407404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45940.938707407404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45940.938707407404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45940.938707407404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45940.938707407404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45940.938707407404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45940.938707407404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45940.938707407404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45940.938707407404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45940.938707407404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45940.938707407404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45940.938707407404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45940.938707407404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45940.938707407404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45940.938707407404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45940.938707407404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45940.938707407404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45940.938707407404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45940.938707407404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45940.938707407404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45940.938707407404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45940.938707407404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45940.938707407404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45940.938707407404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45940.938707407404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45940.938707407404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45940.938707407404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45940.938707407404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45940.938707407404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45940.938707407404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45940.938707407404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45940.938707407404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45940.938707407404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45940.938707407404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45940.938707407404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45940.938707407404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45940.938707407404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45940.938707407404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45940.938707407404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45940.938707407404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45940.938707407404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45940.938707407404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45940.938707407404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45940.938707407404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45940.938707407404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45940.938707407404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45940.938707407404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45940.938707407404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45940.938707407404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45940.938707407404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45940.938707407404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45940.938707407404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45940.938707407404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45940.938707407404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45940.938707407404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45940.938707407404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45940.938707407404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45940.938707407404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45940.938707407404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45940.938707407404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45940.938707407404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45940.938707407404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45940.938707407404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45940.938707407404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45940.938707407404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45940.938707407404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45940.938707407404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45940.938707407404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45940.938707407404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45940.938707407404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45940.938707407404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45940.938707407404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45940.938707407404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45940.938707407404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45940.938707407404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45940.938707407404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45940.938707407404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45940.938707407404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45940.938707407404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45940.938707407404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45940.938707407404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45940.938707407404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45940.938707407404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45940.938707407404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45940.938707407404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45940.938707407404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45940.938707407404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45940.938707407404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45940.938707407404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45940.938707407404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45940.938707407404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45940.938707407404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45940.938707407404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45940.938707407404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45940.938707407404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45940.938707407404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45940.938707407404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45940.938707407404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45940.938707407404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45940.938707407404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45940.938707407404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45940.938707407404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45940.938707407404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45940.938707407404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45940.938707407404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45940.938707407404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45940.938707407404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45940.938707407404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45940.938707407404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45940.938707407404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45940.938707407404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45940.938707407404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45940.938707407404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45940.938707407404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45940.938707407404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45940.938707407404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45940.938707407404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45940.938707407404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45940.938707407404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45940.938707407404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45940.938707407404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45940.938707407404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45940.938707407404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45940.938707407404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45940.938707407404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45940.938707407404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45940.938707407404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45940.938707407404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45940.938707407404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45940.938707407404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45940.938707407404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45940.938707407404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45940.938707407404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45940.938707407404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45940.938707407404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45940.938707407404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45940.938707407404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45940.938707407404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45940.938707407404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45940.938707407404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45940.938707407404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45940.938707407404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45940.938707407404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45940.938707407404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45940.938707407404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45940.938707407404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45940.938707407404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45940.938707407404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45940.938707407404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45940.938707407404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45940.938707407404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45940.938707407404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45940.938707407404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45940.938707407404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45940.938707407404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45940.938707407404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45940.938707407404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45940.938707407404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45940.938707407404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45940.938707407404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45940.938707407404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45940.938707407404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45940.938707407404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45940.938707407404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45940.938707407404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45940.938707407404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45940.938707407404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45940.938707407404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45940.938707407404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45940.938707407404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45940.938707407404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45940.938707407404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45940.938707407404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45940.938707407404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45940.938707407404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45940.938707407404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45940.938707407404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45940.938707407404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45940.938707407404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45940.938707407404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45940.938707407404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45940.938707407404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45940.938707407404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45940.938707407404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45940.938707407404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45940.938707407404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45940.938707407404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45940.938707407404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45940.938707407404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45940.938707407404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45940.938707407404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45940.938707407404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45940.938707407404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45940.938707407404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45940.938707407404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45940.938707407404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45940.938707407404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45940.938707407404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45940.938707407404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45940.938707407404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45940.938707407404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45940.938707407404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45940.938707407404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45940.938707407404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45940.938707407404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45940.938707407404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45940.938707407404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45940.938707407404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45940.938707407404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45940.938707407404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45940.938707407404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45940.938707407404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45940.938707407404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45940.938707407404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45940.938707407404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45940.938707407404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45940.938707407404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45940.938707407404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45940.938707407404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45940.938707407404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45940.938707407404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45940.938707407404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45940.938707407404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45940.938707407404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45940.938707407404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45940.938707407404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45940.938707407404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45940.938707407404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45940.938707407404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45940.938707407404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45940.938707407404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45940.938707407404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45940.938707407404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45940.938707407404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45940.938707407404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45940.938707407404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45940.938707407404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45940.938707407404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45940.938707407404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45940.938707407404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45940.938707407404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45940.938707407404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45940.938707407404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45940.938707407404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45940.938707407404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45940.938707407404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45940.938707407404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45940.938707407404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45940.938707407404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45940.938707407404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45940.938707407404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45940.938707407404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45940.938707407404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45940.938707407404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45940.938707407404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45940.938707407404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45940.938707407404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45940.938707407404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45940.938707407404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45940.938707407404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45940.938707407404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45940.938707407404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45940.938707407404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45940.938707407404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45940.938707407404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45940.938707407404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45940.938707407404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45940.938707407404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45940.938707407404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45940.938707407404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45940.938707407404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45940.938707407404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45940.938707407404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45940.938707407404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45940.938707407404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45940.938707407404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45940.938707407404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45940.938707407404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45940.938707407404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45940.938707407404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45940.938707407404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45940.938707407404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45940.938707407404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45940.938707407404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45940.938707407404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45940.938707407404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45940.938707407404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45940.938707407404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45940.938707407404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45940.938707407404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45940.938707407404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45940.938707407404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45940.938707407404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45940.938707407404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45940.938707407404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45940.938707407404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45940.938707407404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45940.938707407404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45940.938707407404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45940.938707407404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45940.938707407404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45940.938707407404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45940.938707407404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45940.938707407404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45940.938707407404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45940.938707407404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45940.938707407404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45940.938707407404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45940.938707407404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45940.938707407404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45940.938707407404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45940.938707407404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45940.938707407404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45940.938707407404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45940.938707407404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45940.938707407404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45940.938707407404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45940.938707407404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45940.938707407404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45940.938707407404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45940.938707407404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45940.938707407404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45940.938707407404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45940.938707407404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45940.938707407404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45940.938707407404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45940.938707407404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45940.938707407404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45940.938707407404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45940.938707407404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45940.938707407404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45940.938707407404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45940.938707407404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45940.938707407404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45940.938707407404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45940.938707407404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45940.938707407404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45940.938707407404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45940.938707407404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45940.938707407404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45940.938707407404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45940.938707407404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45940.938707407404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45940.938707407404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45940.938707407404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45940.938707407404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45940.938707407404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45940.938707407404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45940.938707407404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45940.938707407404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45940.938707407404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45940.938707407404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45940.938707407404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45940.938707407404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45940.938707407404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45940.938707407404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45940.938707407404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45940.938707407404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45940.938707407404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45940.938707407404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45940.938707407404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45940.938707407404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45940.938707407404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45940.938707407404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45940.938707407404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45940.938707407404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45940.938707407404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45940.938707407404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45940.938707407404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45940.938707407404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45940.938707407404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45940.938707407404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45940.938707407404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45940.938707407404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45940.938707407404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45940.938707407404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45940.938707407404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45940.938707407404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45940.938707407404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45940.938707407404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45940.938707407404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45940.938707407404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45940.938707407404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45940.938707407404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45940.938707407404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45940.938707407404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45940.938707407404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45940.938707407404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45940.938707407404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45940.938707407404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45940.938707407404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45940.938707407404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45940.938707407404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45940.938707407404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45940.938707407404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45940.938707407404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45940.938707407404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45940.938707407404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45940.938707407404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45940.938707407404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126" t="s">
        <v>36000</v>
      </c>
      <c r="E2" s="37" t="s">
        <v>38964</v>
      </c>
      <c r="F2" s="38">
        <v>45891.832060185188</v>
      </c>
      <c r="G2" s="161">
        <f ca="1">IFERROR(NOW()-F2,"")</f>
        <v>49.106647222215543</v>
      </c>
      <c r="H2" s="38">
        <v>45891.790393518517</v>
      </c>
      <c r="I2" s="37" t="str">
        <f>IFERROR(VLOOKUP(D2,DB!A:F,6,0),"")</f>
        <v>Generator-SG</v>
      </c>
      <c r="J2" s="37" t="str">
        <f>IFERROR(VLOOKUP(D2,DB!A:G,7,0),"")</f>
        <v>Vandalized</v>
      </c>
      <c r="K2" s="37" t="s">
        <v>39058</v>
      </c>
      <c r="L2" s="37" t="str">
        <f>IFERROR(VLOOKUP(D2,DB!A:I,9,0),"")</f>
        <v>Latis</v>
      </c>
      <c r="M2" s="125"/>
    </row>
    <row r="3" spans="1:13" ht="30.75">
      <c r="A3" s="37" t="s">
        <v>39059</v>
      </c>
      <c r="B3" s="37" t="str">
        <f>IFERROR(VLOOKUP(D3,DB!A:K,11,0),"")</f>
        <v>R5</v>
      </c>
      <c r="C3" s="37">
        <v>1</v>
      </c>
      <c r="D3" s="37" t="s">
        <v>31295</v>
      </c>
      <c r="E3" s="37" t="s">
        <v>39045</v>
      </c>
      <c r="F3" s="38">
        <v>45926.188877314817</v>
      </c>
      <c r="G3" s="161">
        <f t="shared" ref="G3" ca="1" si="0">IFERROR(NOW()-F3,"")</f>
        <v>14.749830092587217</v>
      </c>
      <c r="H3" s="38">
        <v>45926.158159722225</v>
      </c>
      <c r="I3" s="37" t="str">
        <f>IFERROR(VLOOKUP(D3,DB!A:F,6,0),"")</f>
        <v>SCECO</v>
      </c>
      <c r="J3" s="37" t="str">
        <f>IFERROR(VLOOKUP(D3,DB!A:G,7,0),"")</f>
        <v>Good</v>
      </c>
      <c r="K3" s="37" t="s">
        <v>39060</v>
      </c>
      <c r="L3" s="37" t="str">
        <f>IFERROR(VLOOKUP(D3,DB!A:I,9,0),"")</f>
        <v>Latis</v>
      </c>
      <c r="M3" s="125"/>
    </row>
    <row r="4" spans="1:13" ht="15">
      <c r="A4" s="37"/>
      <c r="B4" s="37" t="str">
        <f>IFERROR(VLOOKUP(D4,DB!A:K,11,0),"")</f>
        <v/>
      </c>
      <c r="C4" s="37"/>
      <c r="D4" s="37"/>
      <c r="E4" s="37"/>
      <c r="F4" s="38"/>
      <c r="G4" s="39">
        <f t="shared" ref="G4:G7" ca="1" si="1">IFERROR(NOW()-F4,"")</f>
        <v>45940.938707407404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45940.938707407404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45940.938707407404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45940.938707407404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45940.938707407404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45940.938707407404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45940.938707407404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45940.938707407404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45940.938707407404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45940.938707407404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45940.938707407404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45940.938707407404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45940.938707407404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45940.938707407404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45940.938707407404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45940.938707407404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45940.938707407404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45940.938707407404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45940.938707407404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45940.938707407404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45940.938707407404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45940.938707407404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45940.938707407404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45940.938707407404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45940.938707407404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45940.938707407404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45940.938707407404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45940.938707407404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45940.938707407404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45940.938707407404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45940.938707407404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45940.938707407404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45940.938707407404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45940.938707407404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45940.938707407404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45940.938707407404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45940.938707407404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45940.938707407404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45940.938707407404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45940.938707407404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45940.938707407404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45940.938707407404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45940.938707407404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45940.938707407404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45940.938707407404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45940.938707407404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45940.938707407404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45940.938707407404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45940.938707407404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45940.938707407404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45940.938707407404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45940.938707407404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45940.938707407404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45940.938707407404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45940.938707407404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45940.938707407404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45940.938707407404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45940.938707407404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45940.938707407404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45940.938707407404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45940.938707407404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45940.938707407404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45940.938707407404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45940.938707407404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45940.938707407404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45940.938707407404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45940.938707407404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45940.938707407404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45940.938707407404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45940.938707407404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45940.938707407404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45940.938707407404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45940.938707407404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45940.938707407404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45940.938707407404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45940.938707407404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45940.938707407404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45940.938707407404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45940.938707407404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45940.938707407404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45940.938707407404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45940.938707407404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45940.938707407404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45940.938707407404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45940.938707407404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45940.938707407404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45940.938707407404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45940.938707407404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45940.938707407404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45940.938707407404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45940.938707407404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45940.938707407404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45940.938707407404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45940.938707407404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45940.938707407404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45940.938707407404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45940.938707407404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45940.938707407404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45940.938707407404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3"/>
  <sheetViews>
    <sheetView tabSelected="1" workbookViewId="0">
      <selection activeCell="G6" sqref="G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39061</v>
      </c>
      <c r="B2" s="149" t="s">
        <v>5398</v>
      </c>
      <c r="C2" s="148">
        <v>1</v>
      </c>
      <c r="D2" s="149" t="s">
        <v>34463</v>
      </c>
      <c r="E2" s="148" t="s">
        <v>39062</v>
      </c>
      <c r="F2" s="150">
        <v>45926.772847222222</v>
      </c>
      <c r="G2" s="151">
        <f ca="1">IFERROR(NOW()-F2,"-")</f>
        <v>14.165860185181373</v>
      </c>
      <c r="H2" s="152">
        <v>45927.449074074102</v>
      </c>
      <c r="I2" s="149" t="str">
        <f>IFERROR(VLOOKUP(D2,DB!A:F,6,0),"")</f>
        <v>SCECO</v>
      </c>
      <c r="J2" s="149" t="str">
        <f>IFERROR(VLOOKUP(D2,DB!A:G,7,0),"")</f>
        <v>Weak</v>
      </c>
      <c r="K2" s="148" t="s">
        <v>39063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39064</v>
      </c>
      <c r="B3" s="149" t="str">
        <f>IFERROR(VLOOKUP(D3,DB!A:K,11,0),"")</f>
        <v>R6</v>
      </c>
      <c r="C3" s="148">
        <v>1</v>
      </c>
      <c r="D3" s="149" t="s">
        <v>34282</v>
      </c>
      <c r="E3" s="148" t="s">
        <v>38964</v>
      </c>
      <c r="F3" s="152">
        <v>45939.529062499998</v>
      </c>
      <c r="G3" s="151">
        <f ca="1">IFERROR(NOW()-F3,"-")</f>
        <v>1.409644907405891</v>
      </c>
      <c r="H3" s="152">
        <v>45927.987534722219</v>
      </c>
      <c r="I3" s="149" t="str">
        <f>IFERROR(VLOOKUP(D3,DB!A:F,6,0),"")</f>
        <v>SCECO</v>
      </c>
      <c r="J3" s="149" t="str">
        <f>IFERROR(VLOOKUP(D3,DB!A:G,7,0),"")</f>
        <v>Vandalized</v>
      </c>
      <c r="K3" s="148" t="s">
        <v>39065</v>
      </c>
      <c r="L3" s="149" t="str">
        <f>IFERROR(VLOOKUP(D3,DB!A:I,9,0),"")</f>
        <v>Latis</v>
      </c>
    </row>
    <row r="4" spans="1:16383" ht="31.5" customHeight="1">
      <c r="A4" s="148" t="s">
        <v>39066</v>
      </c>
      <c r="B4" s="149" t="s">
        <v>5398</v>
      </c>
      <c r="C4" s="148">
        <v>1</v>
      </c>
      <c r="D4" s="149" t="s">
        <v>32861</v>
      </c>
      <c r="E4" s="148" t="s">
        <v>39062</v>
      </c>
      <c r="F4" s="150">
        <v>45933.880972222221</v>
      </c>
      <c r="G4" s="151">
        <f ca="1">IFERROR(NOW()-F4,"-")</f>
        <v>7.057735185182537</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45939.858101851853</v>
      </c>
      <c r="G5" s="151">
        <f ca="1">IFERROR(NOW()-F5,"-")</f>
        <v>1.0806055555513012</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39069</v>
      </c>
      <c r="B6" s="148" t="str">
        <f>IFERROR(VLOOKUP(D6,DB!A:K,11,0),"")</f>
        <v>R6</v>
      </c>
      <c r="C6" s="148">
        <v>1</v>
      </c>
      <c r="D6" s="148" t="s">
        <v>33325</v>
      </c>
      <c r="E6" s="148" t="s">
        <v>38964</v>
      </c>
      <c r="F6" s="150">
        <v>45940.650752314818</v>
      </c>
      <c r="G6" s="151">
        <f ca="1">IFERROR(NOW()-F6,"-")</f>
        <v>0.28795509258634411</v>
      </c>
      <c r="H6" s="152">
        <v>45940.45071759259</v>
      </c>
      <c r="I6" s="148" t="str">
        <f>IFERROR(VLOOKUP(D6,DB!A:F,6,0),"")</f>
        <v>Generator-SG</v>
      </c>
      <c r="J6" s="148" t="str">
        <f>IFERROR(VLOOKUP(D6,DB!A:G,7,0),"")</f>
        <v>Vandalized</v>
      </c>
      <c r="K6" s="148" t="s">
        <v>39070</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64"/>
      <c r="E7" s="157"/>
      <c r="F7" s="113"/>
      <c r="G7" s="161">
        <f ca="1">IFERROR(NOW()-F7,"-")</f>
        <v>45940.938707407404</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45940.938707407404</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45940.938707407404</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45940.938707407404</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64"/>
      <c r="E11" s="157"/>
      <c r="F11" s="113"/>
      <c r="G11" s="158">
        <f ca="1">IFERROR(NOW()-F11,"-")</f>
        <v>45940.938707407404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45940.938707407404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45940.938707407404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45940.938707407404</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45940.938707407404</v>
      </c>
      <c r="H15" s="113"/>
      <c r="I15" s="156" t="str">
        <f>IFERROR(VLOOKUP(D15,DB!A:F,6,0),"")</f>
        <v/>
      </c>
      <c r="J15" s="156" t="str">
        <f>IFERROR(VLOOKUP(D15,DB!A:G,7,0),"")</f>
        <v/>
      </c>
      <c r="K15" s="159"/>
      <c r="L15" s="157" t="str">
        <f>IFERROR(VLOOKUP(D15,DB!A:I,9,0),"")</f>
        <v/>
      </c>
    </row>
    <row r="16" spans="1:16383" ht="31.5" customHeight="1">
      <c r="A16" s="110"/>
      <c r="B16" s="156" t="str">
        <f>IFERROR(VLOOKUP(D16,DB!A:K,11,0),"")</f>
        <v/>
      </c>
      <c r="C16" s="156"/>
      <c r="D16" s="156"/>
      <c r="E16" s="157"/>
      <c r="F16" s="113"/>
      <c r="G16" s="158">
        <f ca="1">IFERROR(NOW()-F16,"-")</f>
        <v>45940.938707407404</v>
      </c>
      <c r="H16" s="113"/>
      <c r="I16" s="156" t="str">
        <f>IFERROR(VLOOKUP(D16,DB!A:F,6,0),"")</f>
        <v/>
      </c>
      <c r="J16" s="156" t="str">
        <f>IFERROR(VLOOKUP(D16,DB!A:G,7,0),"")</f>
        <v/>
      </c>
      <c r="K16" s="159"/>
      <c r="L16" s="157" t="str">
        <f>IFERROR(VLOOKUP(D16,DB!A:I,9,0),"")</f>
        <v/>
      </c>
    </row>
    <row r="17" spans="1:12" ht="31.5" customHeight="1">
      <c r="A17" s="110"/>
      <c r="B17" s="109" t="str">
        <f>IFERROR(VLOOKUP(D17,DB!A:K,11,0),"")</f>
        <v/>
      </c>
      <c r="C17" s="111"/>
      <c r="D17" s="109"/>
      <c r="E17" s="112"/>
      <c r="F17" s="113"/>
      <c r="G17" s="81">
        <f ca="1">IFERROR(NOW()-F17,"-")</f>
        <v>45940.938707407404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45940.938707407404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45940.938707407404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45940.938707407404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45940.938707407404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45940.938707407404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45940.938707407404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45940.938707407404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45940.938707407404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45940.938707407404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45940.938707407404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45940.938707407404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45940.938707407404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45940.938707407404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45940.938707407404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45940.938707407404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45940.938707407404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45940.938707407404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45940.938707407404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45940.938707407404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45940.938707407404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45940.938707407404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45940.938707407404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45940.938707407404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45940.938707407404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45940.938707407404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45940.938707407404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45940.938707407404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45940.938707407404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45940.938707407404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45940.938707407404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45940.938707407404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45940.938707407404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45940.938707407404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45940.938707407404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45940.938707407404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45940.938707407404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45940.938707407404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45940.938707407404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45940.938707407404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45940.938707407404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45940.938707407404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45940.938707407404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45940.938707407404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45940.938707407404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45940.938707407404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45940.938707407404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45940.938707407404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45940.938707407404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45940.938707407404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45940.938707407404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45940.938707407404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45940.938707407404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45940.938707407404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45940.938707407404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45940.938707407404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45940.938707407404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45940.938707407404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45940.938707407404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45940.938707407404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45940.938707407404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45940.938707407404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45940.938707407404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45940.938707407404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45940.938707407404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45940.938707407404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45940.938707407404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45940.938707407404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45940.938707407404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45940.938707407404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45940.938707407404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45940.938707407404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45940.938707407404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45940.938707407404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45940.938707407404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45940.938707407404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45940.938707407404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45940.938707407404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45940.938707407404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45940.938707407404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45940.938707407404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45940.938707407404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45940.938707407404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45940.938707407404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45940.938707407404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45940.938707407404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45940.938707407404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45940.938707407404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45940.938707407404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45940.938707407404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45940.938707407404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45940.938707407404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45940.938707407404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45940.938707407404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45940.938707407404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45940.938707407404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45940.938707407404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45940.938707407404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45940.938707407404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45940.938707407404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45940.938707407404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45940.938707407404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45940.938707407404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45940.938707407404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45940.938707407404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45940.938707407404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45940.938707407404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45940.938707407404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45940.938707407404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45940.938707407404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45940.938707407404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45940.938707407404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45940.938707407404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45940.938707407404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45940.938707407404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45940.938707407404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45940.938707407404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45940.938707407404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45940.938707407404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45940.938707407404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45940.938707407404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45940.938707407404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45940.938707407404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45940.938707407404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45940.938707407404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45940.938707407404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45940.938707407404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45940.938707407404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45940.938707407404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45940.938707407404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45940.938707407404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45940.938707407404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45940.938707407404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45940.938707407404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45940.938707407404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45940.938707407404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45940.938707407404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45940.938707407404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45940.938707407404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45940.938707407404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45940.938707407404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45940.938707407404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45940.938707407404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45940.938707407404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45940.938707407404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45940.938707407404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45940.938707407404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45940.938707407404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45940.938707407404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45940.938707407404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45940.938707407404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45940.938707407404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45940.938707407404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45940.938707407404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45940.938707407404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45940.938707407404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45940.938707407404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45940.938707407404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45940.938707407404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45940.938707407404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45940.938707407404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45940.938707407404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45940.938707407404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45940.938707407404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45940.938707407404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45940.938707407404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45940.938707407404</v>
      </c>
      <c r="H183" s="113"/>
      <c r="I183" s="109" t="str">
        <f>IFERROR(VLOOKUP(D183,DB!A:F,6,0),"")</f>
        <v/>
      </c>
      <c r="J183" s="108" t="str">
        <f>IFERROR(VLOOKUP(D183,DB!A:G,7,0),"")</f>
        <v/>
      </c>
      <c r="K183" s="114"/>
      <c r="L183" s="115" t="str">
        <f>IFERROR(VLOOKUP(D183,DB!A:I,9,0),"")</f>
        <v/>
      </c>
    </row>
  </sheetData>
  <dataValidations count="2">
    <dataValidation allowBlank="1" showInputMessage="1" showErrorMessage="1" sqref="E1" xr:uid="{380493DB-286A-4683-AF55-C78F04945A49}"/>
    <dataValidation type="list" allowBlank="1" showInputMessage="1" showErrorMessage="1" sqref="E3 E5:E1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2025-10-10T19:33:27Z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